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5140" windowHeight="15195" tabRatio="813" activeTab="6"/>
  </bookViews>
  <sheets>
    <sheet name="PRVA STR." sheetId="6" r:id="rId1"/>
    <sheet name="OPĆE NAPOMENE" sheetId="1" r:id="rId2"/>
    <sheet name="A) PROMETNICA" sheetId="17" r:id="rId3"/>
    <sheet name="B) OBORINSKA ODVODNJA" sheetId="15" r:id="rId4"/>
    <sheet name="C) VODOVOD" sheetId="7" r:id="rId5"/>
    <sheet name="D) JAVNA RASVJETA I DTK MREŽA" sheetId="18" r:id="rId6"/>
    <sheet name="REKAPITULACIJA" sheetId="11" r:id="rId7"/>
  </sheets>
  <definedNames>
    <definedName name="_xlnm.Print_Area" localSheetId="2">'A) PROMETNICA'!$A$3:$F$208</definedName>
    <definedName name="_xlnm.Print_Area" localSheetId="3">'B) OBORINSKA ODVODNJA'!$A$3:$F$177</definedName>
    <definedName name="_xlnm.Print_Area" localSheetId="4">'C) VODOVOD'!$A$3:$F$255</definedName>
    <definedName name="_xlnm.Print_Area" localSheetId="5">'D) JAVNA RASVJETA I DTK MREŽA'!$A$2:$F$96</definedName>
    <definedName name="_xlnm.Print_Area" localSheetId="0">'PRVA STR.'!$A$1:$K$41</definedName>
    <definedName name="_xlnm.Print_Area" localSheetId="6">REKAPITULACIJA!$A$1:$E$27</definedName>
    <definedName name="_xlnm.Print_Titles" localSheetId="2">'A) PROMETNICA'!$1:$2</definedName>
    <definedName name="_xlnm.Print_Titles" localSheetId="3">'B) OBORINSKA ODVODNJA'!$1:$2</definedName>
    <definedName name="_xlnm.Print_Titles" localSheetId="4">'C) VODOVOD'!$1:$2</definedName>
    <definedName name="_xlnm.Print_Titles" localSheetId="5">'D) JAVNA RASVJETA I DTK MREŽA'!$1:$2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38" i="15" l="1"/>
  <c r="F133" i="15"/>
  <c r="F92" i="17"/>
  <c r="F91" i="17"/>
  <c r="F90" i="17"/>
  <c r="F75" i="18" l="1"/>
  <c r="F47" i="18"/>
  <c r="A94" i="18" l="1"/>
  <c r="A93" i="18"/>
  <c r="A92" i="18"/>
  <c r="A91" i="18"/>
  <c r="A90" i="18"/>
  <c r="A88" i="18"/>
  <c r="A87" i="18"/>
  <c r="A86" i="18"/>
  <c r="A85" i="18"/>
  <c r="A84" i="18"/>
  <c r="A83" i="18"/>
  <c r="F78" i="18"/>
  <c r="F77" i="18"/>
  <c r="F76" i="18"/>
  <c r="F79" i="18" s="1"/>
  <c r="F70" i="18"/>
  <c r="F71" i="18" s="1"/>
  <c r="F92" i="18" s="1"/>
  <c r="F65" i="18"/>
  <c r="F64" i="18"/>
  <c r="D62" i="18"/>
  <c r="F62" i="18" s="1"/>
  <c r="D61" i="18"/>
  <c r="F61" i="18" s="1"/>
  <c r="F60" i="18"/>
  <c r="F59" i="18"/>
  <c r="F58" i="18"/>
  <c r="F57" i="18"/>
  <c r="F52" i="18"/>
  <c r="F51" i="18"/>
  <c r="F50" i="18"/>
  <c r="F49" i="18"/>
  <c r="F48" i="18"/>
  <c r="F42" i="18"/>
  <c r="F41" i="18"/>
  <c r="F40" i="18"/>
  <c r="F36" i="18"/>
  <c r="F35" i="18"/>
  <c r="F34" i="18"/>
  <c r="F33" i="18"/>
  <c r="F32" i="18"/>
  <c r="F31" i="18"/>
  <c r="F30" i="18"/>
  <c r="F29" i="18"/>
  <c r="F28" i="18"/>
  <c r="F27" i="18"/>
  <c r="D26" i="18"/>
  <c r="F26" i="18" s="1"/>
  <c r="D25" i="18"/>
  <c r="F25" i="18" s="1"/>
  <c r="F24" i="18"/>
  <c r="F23" i="18"/>
  <c r="F22" i="18"/>
  <c r="F21" i="18"/>
  <c r="F20" i="18"/>
  <c r="F19" i="18"/>
  <c r="F18" i="18"/>
  <c r="F17" i="18"/>
  <c r="F16" i="18"/>
  <c r="F13" i="18"/>
  <c r="F12" i="18"/>
  <c r="F11" i="18"/>
  <c r="F10" i="18"/>
  <c r="F8" i="18"/>
  <c r="F7" i="18"/>
  <c r="F53" i="18" l="1"/>
  <c r="F93" i="18"/>
  <c r="F14" i="18"/>
  <c r="F84" i="18" s="1"/>
  <c r="F87" i="18"/>
  <c r="F66" i="18"/>
  <c r="F91" i="18" s="1"/>
  <c r="F43" i="18"/>
  <c r="F86" i="18" s="1"/>
  <c r="F37" i="18"/>
  <c r="F85" i="18" s="1"/>
  <c r="E94" i="18" l="1"/>
  <c r="E88" i="18"/>
  <c r="F237" i="7"/>
  <c r="F239" i="7" s="1"/>
  <c r="F250" i="7" s="1"/>
  <c r="F229" i="7"/>
  <c r="F226" i="7"/>
  <c r="F223" i="7"/>
  <c r="F220" i="7"/>
  <c r="F217" i="7"/>
  <c r="F212" i="7"/>
  <c r="F208" i="7"/>
  <c r="F204" i="7"/>
  <c r="F201" i="7"/>
  <c r="F197" i="7"/>
  <c r="F193" i="7"/>
  <c r="F189" i="7"/>
  <c r="F185" i="7"/>
  <c r="F184" i="7"/>
  <c r="F180" i="7"/>
  <c r="F179" i="7"/>
  <c r="F175" i="7"/>
  <c r="F174" i="7"/>
  <c r="F173" i="7"/>
  <c r="F172" i="7"/>
  <c r="F171" i="7"/>
  <c r="F170" i="7"/>
  <c r="F169" i="7"/>
  <c r="F168" i="7"/>
  <c r="F167" i="7"/>
  <c r="F166" i="7"/>
  <c r="F165" i="7"/>
  <c r="F164" i="7"/>
  <c r="F163" i="7"/>
  <c r="F162" i="7"/>
  <c r="F158" i="7"/>
  <c r="F157" i="7"/>
  <c r="F156" i="7"/>
  <c r="F155" i="7"/>
  <c r="F154" i="7"/>
  <c r="F153" i="7"/>
  <c r="F152" i="7"/>
  <c r="F151" i="7"/>
  <c r="F150" i="7"/>
  <c r="F149" i="7"/>
  <c r="F148" i="7"/>
  <c r="F147" i="7"/>
  <c r="F146" i="7"/>
  <c r="F145" i="7"/>
  <c r="F142" i="7"/>
  <c r="F138" i="7"/>
  <c r="F120" i="7"/>
  <c r="F117" i="7"/>
  <c r="F114" i="7"/>
  <c r="F111" i="7"/>
  <c r="F110" i="7"/>
  <c r="F102" i="7"/>
  <c r="F101" i="7"/>
  <c r="F100" i="7"/>
  <c r="F93" i="7"/>
  <c r="F90" i="7"/>
  <c r="F89" i="7"/>
  <c r="F86" i="7"/>
  <c r="F83" i="7"/>
  <c r="F80" i="7"/>
  <c r="F77" i="7"/>
  <c r="F74" i="7"/>
  <c r="F73" i="7"/>
  <c r="F70" i="7"/>
  <c r="F67" i="7"/>
  <c r="F64" i="7"/>
  <c r="F61" i="7"/>
  <c r="F58" i="7"/>
  <c r="F55" i="7"/>
  <c r="F52" i="7"/>
  <c r="F45" i="7"/>
  <c r="F42" i="7"/>
  <c r="F39" i="7"/>
  <c r="F36" i="7"/>
  <c r="F33" i="7"/>
  <c r="F30" i="7"/>
  <c r="F27" i="7"/>
  <c r="F24" i="7"/>
  <c r="F21" i="7"/>
  <c r="F18" i="7"/>
  <c r="F11" i="7"/>
  <c r="F8" i="7"/>
  <c r="F164" i="15"/>
  <c r="F163" i="15"/>
  <c r="F166" i="15" s="1"/>
  <c r="F175" i="15" s="1"/>
  <c r="F156" i="15"/>
  <c r="F155" i="15"/>
  <c r="F152" i="15"/>
  <c r="F145" i="15"/>
  <c r="F137" i="15"/>
  <c r="F136" i="15"/>
  <c r="F132" i="15"/>
  <c r="F131" i="15"/>
  <c r="F123" i="15"/>
  <c r="F120" i="15"/>
  <c r="F113" i="15"/>
  <c r="F110" i="15"/>
  <c r="F103" i="15"/>
  <c r="F100" i="15"/>
  <c r="F97" i="15"/>
  <c r="F96" i="15"/>
  <c r="F95" i="15"/>
  <c r="F94" i="15"/>
  <c r="F90" i="15"/>
  <c r="F89" i="15"/>
  <c r="F88" i="15"/>
  <c r="F87" i="15"/>
  <c r="F83" i="15"/>
  <c r="F82" i="15"/>
  <c r="F79" i="15"/>
  <c r="F78" i="15"/>
  <c r="F75" i="15"/>
  <c r="F74" i="15"/>
  <c r="F71" i="15"/>
  <c r="F68" i="15"/>
  <c r="F61" i="15"/>
  <c r="F58" i="15"/>
  <c r="F57" i="15"/>
  <c r="F56" i="15"/>
  <c r="F55" i="15"/>
  <c r="F52" i="15"/>
  <c r="F51" i="15"/>
  <c r="F50" i="15"/>
  <c r="F49" i="15"/>
  <c r="F48" i="15"/>
  <c r="F45" i="15"/>
  <c r="F44" i="15"/>
  <c r="F43" i="15"/>
  <c r="F42" i="15"/>
  <c r="F39" i="15"/>
  <c r="F36" i="15"/>
  <c r="F33" i="15"/>
  <c r="F32" i="15"/>
  <c r="F29" i="15"/>
  <c r="F28" i="15"/>
  <c r="F25" i="15"/>
  <c r="F22" i="15"/>
  <c r="F21" i="15"/>
  <c r="F20" i="15"/>
  <c r="F19" i="15"/>
  <c r="F12" i="15"/>
  <c r="F9" i="15"/>
  <c r="F8" i="15"/>
  <c r="F13" i="7" l="1"/>
  <c r="F244" i="7" s="1"/>
  <c r="F96" i="18"/>
  <c r="E6" i="11" s="1"/>
  <c r="F104" i="7"/>
  <c r="F247" i="7" s="1"/>
  <c r="F125" i="15"/>
  <c r="F173" i="15" s="1"/>
  <c r="F158" i="15"/>
  <c r="F174" i="15" s="1"/>
  <c r="F14" i="15"/>
  <c r="F170" i="15" s="1"/>
  <c r="F63" i="15"/>
  <c r="F171" i="15" s="1"/>
  <c r="F105" i="15"/>
  <c r="F172" i="15" s="1"/>
  <c r="F47" i="7"/>
  <c r="F245" i="7" s="1"/>
  <c r="F95" i="7"/>
  <c r="F246" i="7" s="1"/>
  <c r="F122" i="7"/>
  <c r="F248" i="7" s="1"/>
  <c r="F231" i="7"/>
  <c r="F249" i="7" s="1"/>
  <c r="F193" i="17"/>
  <c r="F189" i="17"/>
  <c r="F186" i="17"/>
  <c r="F185" i="17"/>
  <c r="F182" i="17"/>
  <c r="F181" i="17"/>
  <c r="F178" i="17"/>
  <c r="F175" i="17"/>
  <c r="F172" i="17"/>
  <c r="F169" i="17"/>
  <c r="F166" i="17"/>
  <c r="F159" i="17"/>
  <c r="F156" i="17"/>
  <c r="F153" i="17"/>
  <c r="F146" i="17"/>
  <c r="F143" i="17"/>
  <c r="F136" i="17"/>
  <c r="F133" i="17"/>
  <c r="F126" i="17"/>
  <c r="F125" i="17"/>
  <c r="F117" i="17"/>
  <c r="F114" i="17"/>
  <c r="F111" i="17"/>
  <c r="F108" i="17"/>
  <c r="F105" i="17"/>
  <c r="F102" i="17"/>
  <c r="F99" i="17"/>
  <c r="F87" i="17"/>
  <c r="F84" i="17"/>
  <c r="F81" i="17"/>
  <c r="F78" i="17"/>
  <c r="F75" i="17"/>
  <c r="F72" i="17"/>
  <c r="F65" i="17"/>
  <c r="F62" i="17"/>
  <c r="F59" i="17"/>
  <c r="F56" i="17"/>
  <c r="F55" i="17"/>
  <c r="F52" i="17"/>
  <c r="F49" i="17"/>
  <c r="F48" i="17"/>
  <c r="F45" i="17"/>
  <c r="F42" i="17"/>
  <c r="F41" i="17"/>
  <c r="F38" i="17"/>
  <c r="F37" i="17"/>
  <c r="F36" i="17"/>
  <c r="F33" i="17"/>
  <c r="F30" i="17"/>
  <c r="F27" i="17"/>
  <c r="F24" i="17"/>
  <c r="F21" i="17"/>
  <c r="F18" i="17"/>
  <c r="F17" i="17"/>
  <c r="F16" i="17"/>
  <c r="F13" i="17"/>
  <c r="F10" i="17"/>
  <c r="F7" i="17"/>
  <c r="F177" i="15" l="1"/>
  <c r="E4" i="11" s="1"/>
  <c r="F252" i="7"/>
  <c r="E5" i="11" s="1"/>
  <c r="F138" i="17"/>
  <c r="F203" i="17" s="1"/>
  <c r="F195" i="17"/>
  <c r="F206" i="17" s="1"/>
  <c r="F148" i="17"/>
  <c r="F204" i="17" s="1"/>
  <c r="F161" i="17"/>
  <c r="F205" i="17" s="1"/>
  <c r="F119" i="17"/>
  <c r="F201" i="17" s="1"/>
  <c r="F67" i="17"/>
  <c r="F199" i="17" s="1"/>
  <c r="F128" i="17"/>
  <c r="F202" i="17" s="1"/>
  <c r="F94" i="17"/>
  <c r="F200" i="17" s="1"/>
  <c r="F208" i="17" l="1"/>
  <c r="E3" i="11" s="1"/>
  <c r="E9" i="11" s="1"/>
  <c r="E11" i="11" s="1"/>
  <c r="E13" i="11" s="1"/>
</calcChain>
</file>

<file path=xl/sharedStrings.xml><?xml version="1.0" encoding="utf-8"?>
<sst xmlns="http://schemas.openxmlformats.org/spreadsheetml/2006/main" count="1074" uniqueCount="572">
  <si>
    <t>Za sve učinjene štete i smetnje odgovoran je izvođač radova i on snosi moralnu odgovornost bez prava nadoknade troškova od investitora. I ovaj vid troškova treba ukalkulirati u jediničnu cijenu m3 iskopa.</t>
  </si>
  <si>
    <t>OPĆE NAPOMENE:</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</si>
  <si>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</si>
  <si>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</si>
  <si>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</si>
  <si>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</si>
  <si>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</si>
  <si>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</si>
  <si>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</si>
  <si>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Na svu radnu snagu dodaje se faktor u koji pored ostalog treba uračunati i održavanje gradilišta, postavljanje svih pomičnih objekata na gradilištu kao i demontaža istih.</t>
  </si>
  <si>
    <t>Uređenje gradilišta po završetku radova kao i zemljišta za deponije, prilazne puteve i pomoćne zgrade, uključeno je u jediničnu cijenu i neće se posebno naplaćivati.</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</si>
  <si>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</si>
  <si>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</si>
  <si>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ZEMLJANI RADOVI - Ukupno (kn):</t>
  </si>
  <si>
    <t>kom</t>
  </si>
  <si>
    <t>PRIPREMNI RADOVI - Ukupno (kn):</t>
  </si>
  <si>
    <t>dim.</t>
  </si>
  <si>
    <t>količina</t>
  </si>
  <si>
    <t>PRIPREMNI RADOVI</t>
  </si>
  <si>
    <t>ZEMLJANI RADOVI</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</si>
  <si>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</si>
  <si>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ZAVRŠNI RADOVI</t>
  </si>
  <si>
    <t>ZAVRŠNI RADOVI - Ukupno (kn):</t>
  </si>
  <si>
    <t>INVESTITOR:</t>
  </si>
  <si>
    <t>PREDMET:</t>
  </si>
  <si>
    <t>VRSTA PROJEKTA:</t>
  </si>
  <si>
    <t>SADRŽAJ:</t>
  </si>
  <si>
    <t>OPĆE NAPOMENE</t>
  </si>
  <si>
    <t>jedinična
cijena</t>
  </si>
  <si>
    <t>ukupna
cijena</t>
  </si>
  <si>
    <t>REKAPITULACIJA</t>
  </si>
  <si>
    <t>m2</t>
  </si>
  <si>
    <t>m1</t>
  </si>
  <si>
    <t>m3</t>
  </si>
  <si>
    <t>Obračun po m3</t>
  </si>
  <si>
    <t>kg</t>
  </si>
  <si>
    <t>Izvođač je dužan o svom trošku osigurati gradilište i građevinu od štetnog utjecaja vremenskih nepogoda. Zimi je potrebno građevinu posve osigurati od mraza, tako da ne dođe do smrzavanja izvedenih dijelova te na taj način do oštećenja.</t>
  </si>
  <si>
    <t>Izvođač je dužan izraditi pomoćna sredstva za rad kao što su skele, oplate, ograde, skladišta, dizalice, dobaviti i postaviti strojeve, alat i ostali potreban pribor te poduzeti sve mjere sigurnosti potrebne da ne dođe do nikakvih smetnji i opasnosti po život i zdravlje prolaznika  te  zaposlenih  radnika  i  osoblja (osigurati promet pješaka i vozila postavljanjem pješačkih i kolnih prijelaza preko rova i dr.).</t>
  </si>
  <si>
    <t>Čuvanje građevine, gradilišta, svih postrojenja, alata i materijala, kako svoga tako i svojih kooperanata, pada u dužnost i na teret izvođača. Svaka šteta koja bi bila prouzročena prolazniku ili susjednoj građevini, uslijed kopanja, miniranja, postavljanja skela,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</si>
  <si>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</si>
  <si>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t>
  </si>
  <si>
    <t xml:space="preserve">Izvođač u potpunosti odgovara za ispravnost izvršene isporuke i jedini je odgovoran za eventualno loše izvedeni rad i loš kvalitet isporučenih materijala, opreme ili proizvoda.  </t>
  </si>
  <si>
    <t>Jedinične cijene u svim stavkama ovog troškovnika obuhvaćaju sav rad, materijal, režiju i zaradu izvođača, odnosno sadrže sve elemente propisane za strukturu prodajne cijene građevinskih  usluga.</t>
  </si>
  <si>
    <t>Pod jediničnom cijenom materijala podrazumijeva se cijena samog  materijala, njegova eventualna prerada, svi transporti, utovari, istovari kao i uskladištenje dotičnog materijala kako bi ostao kvalitetan do trenutka ugradnje, kao i ispitivanje kvalitete i sve drugo u vezi s materijalom (atesti i sl.).</t>
  </si>
  <si>
    <t>Sav rad prema opisu u troškovniku na ugradnji, prenosima i prevozima koji nisu uračunati kod cijene materijala.</t>
  </si>
  <si>
    <t>U pogledu izmjera držati se točno uputstava iz prosječnih normi u građevinarstvu, tj. u pogledu dodavanja i odbijanja za kvadraturu i sl. Za cjevovod uzet će se stvarne mjere bez armature i fazonskih komada - prema uzdužnom profilu.</t>
  </si>
  <si>
    <t>Ukoliko je ugovorenim rokom obuhvaćen zimski rad, eventualne nadoplate za rad pri niskim temperaturama i otežanim okolnostima za vrijeme zime neće se posebno priznavati kao ni zaštita objekta od eventualnih nepogoda, već izvođač treba na vrijeme poduzeti mjere i osiguranje objekta.</t>
  </si>
  <si>
    <t>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t>
  </si>
  <si>
    <t>Prekopi mimo projektom predviđenih neće se priznavati izvođaču. Iskopani materijal koji će se upotrijebiti, deponirati tako da ne smeta gradnji i iskopu rova cjevovoda.</t>
  </si>
  <si>
    <t>Izrada elaborata izvedenog stanja i objekata predaje se investitoru u cjelovitom kartiranom (6 primjeraka) i digitalnom obliku od kojih će investitoru predati 6 kartirana i digitalni. Elaborat mora biti izrađen u apsolutnim (x, y, z) koordinatama i ovjeren od nadležnog katastarskog ureda.</t>
  </si>
  <si>
    <t xml:space="preserve">Na dijelovima trase na kojima nema druge mogućnosti, potrebno je izvesti duž trase cjevovoda pristupni put kojim će biti omogućeno dopremanje potrebne mehanizacije i materijala za izvedbu svih radova. Izvedbu puta prilagoditi potrebama radova koji će se obavljati na trasi, bez neke naročite obrade. </t>
  </si>
  <si>
    <t>Put izvesti planiranjem i eventualnim zasipavanjem neravnina, u skladu s potrebama opreme koja će biti upotrjebljena, a sve prema nahođenju izvođača.</t>
  </si>
  <si>
    <t>Postojeći okolni putevi koji će se koristiti za dopremu materijala i opreme trebaju se nakon dovršetka radova dovesti u prvobitno stanje.</t>
  </si>
  <si>
    <t>Kod oplate su uključena podupiranja, uklještenja te postava i skidanje. U cijenu ulazi i kvašenje prije betoniranja kao i premazivanje kalupa. Po završetku betoniranja sva se oplata nakon određenog vremena mora očistiti i sortirati.</t>
  </si>
  <si>
    <t xml:space="preserve">Betone i mortove treba miješati u razredima tlačne čvrstoće, prema propisima HRN za beton, odnosno za mortove kako je to dano u stavci troškovnika. Sav beton u principu potrebno je strojno miješati. Ručno miješanje dozvoljeno je samo za vrlo male količine nekonstruktivnih dijelova na građevini. </t>
  </si>
  <si>
    <t>Skele moraju na vrijeme biti postavljene kako ne bi došlo do zastoja u radu. Pod pojmom skele podrazumijevaju se i prilazi skeli te ograda. Kod zemljanih radova u jediničnu cijenu ulaze razupore te mostovi za prebacivanje iskopa kod eventualnih iskopa na većim dubinama. Ujedno su tu uključeni i prilazi te mostovi za betoniranje konstrukcija i slično.</t>
  </si>
  <si>
    <t>Objekti,  instalacije i rad u okviru  potrebne opreme i uređenja gradilišta terete troškove režije gradilišta i ne obračunavaju se posebno.</t>
  </si>
  <si>
    <t>1.1.</t>
  </si>
  <si>
    <t>1.2.</t>
  </si>
  <si>
    <t>2.1.</t>
  </si>
  <si>
    <t>2.2.</t>
  </si>
  <si>
    <t>2.3.</t>
  </si>
  <si>
    <t>2.4.</t>
  </si>
  <si>
    <t>2.5.</t>
  </si>
  <si>
    <t>2.6.</t>
  </si>
  <si>
    <t>2.7.</t>
  </si>
  <si>
    <t>2.8.</t>
  </si>
  <si>
    <t>3.1.</t>
  </si>
  <si>
    <t>3.2.</t>
  </si>
  <si>
    <t>3.3.</t>
  </si>
  <si>
    <t>4.1.</t>
  </si>
  <si>
    <t>4.2.</t>
  </si>
  <si>
    <t>5.1.</t>
  </si>
  <si>
    <t>5.2.</t>
  </si>
  <si>
    <t>6.1.</t>
  </si>
  <si>
    <t>4.3.</t>
  </si>
  <si>
    <t>4.4.</t>
  </si>
  <si>
    <t>ZIDARSKI RADOVI</t>
  </si>
  <si>
    <t>ZIDARSKI RADOVI - Ukupno (kn):</t>
  </si>
  <si>
    <t>5.3.</t>
  </si>
  <si>
    <t>5.4.</t>
  </si>
  <si>
    <t>Obračun po m1 trase cjevovoda.</t>
  </si>
  <si>
    <t>Obračun po m3.</t>
  </si>
  <si>
    <t>Obračun po komadu izvedenog betonskog oslonca.</t>
  </si>
  <si>
    <t>3.4.</t>
  </si>
  <si>
    <t>3.5.</t>
  </si>
  <si>
    <t>3.6.</t>
  </si>
  <si>
    <t>3.7.</t>
  </si>
  <si>
    <t>BETONSKI I AB RADOVI - Ukupno (kn):</t>
  </si>
  <si>
    <t xml:space="preserve">Obračun po komadu ugrađenog poklopca. </t>
  </si>
  <si>
    <t>MONTERSKI RADOVI</t>
  </si>
  <si>
    <t>U stavku je uračunat sav spojni materijal (brtve, vijci) te sav strojni i ručni rad, a vrši se prema uputama proizvođača.</t>
  </si>
  <si>
    <t>Obračun po komadu.</t>
  </si>
  <si>
    <t>Obračun po komadu prema specifikaciji.</t>
  </si>
  <si>
    <t>MONTERSKI RADOVI - Ukupno (kn):</t>
  </si>
  <si>
    <t>UKUPNO (u kunama bez pdv-a):</t>
  </si>
  <si>
    <t>SVEUKUPNO (u kunama sa pdv-om):</t>
  </si>
  <si>
    <t>2.9.</t>
  </si>
  <si>
    <t>Kolektori, obračun po m3</t>
  </si>
  <si>
    <t>Proširenje za okna, obračun po m3</t>
  </si>
  <si>
    <t>BETONSKI I ARMIRANOBETONSKI RADOVI</t>
  </si>
  <si>
    <t>BETONSKI I ARMIRANOBETONSKI  RADOVI - Ukupno (kn):</t>
  </si>
  <si>
    <t>Obračun po komadu položene ploče.</t>
  </si>
  <si>
    <t>BETONSKI I ARMIRANOBETONSKI RADOVI - Ukupno (kn):</t>
  </si>
  <si>
    <t>ZAVRŠNI RADOVI- Ukupno (kn):</t>
  </si>
  <si>
    <t>A)</t>
  </si>
  <si>
    <t>B)</t>
  </si>
  <si>
    <t>VODOVOD</t>
  </si>
  <si>
    <t>SVEUKUPNA REKAPITULACIJA:</t>
  </si>
  <si>
    <t>VODOVOD - Ukupno (kn):</t>
  </si>
  <si>
    <t>PDV (25%)</t>
  </si>
  <si>
    <t>Obračun po komadu izvedenog bloka.</t>
  </si>
  <si>
    <t>Obračun po komadu ubetonirane kape.</t>
  </si>
  <si>
    <t>3.8.</t>
  </si>
  <si>
    <t>Obračun po m3 za cjevovode</t>
  </si>
  <si>
    <t>Obračun po m2 isplanirane površine cjevovoda.</t>
  </si>
  <si>
    <t>Obračun po m3 za cjevovode.</t>
  </si>
  <si>
    <t>Obračun po m1 za cjevovode</t>
  </si>
  <si>
    <t>Obračun po m1 kolektori</t>
  </si>
  <si>
    <t xml:space="preserve">BETONSKI I ARMIRANO-BETONSKI RADOVI </t>
  </si>
  <si>
    <t>nadzemni hidranti</t>
  </si>
  <si>
    <t>podzemni hidranti</t>
  </si>
  <si>
    <t>Specifikacija cijevi, fazonskih komada i armatura prema iskazu vodovodnog materijala i shemi čvorova.</t>
  </si>
  <si>
    <t xml:space="preserve"> </t>
  </si>
  <si>
    <t>Stavkom obuhvaćen utovar i transport s privremene deponije do mjesta ugradnje, spuštanje u rov i montaža fazonskih komada. Svi  potrebni strojevi, kamioni i ljudski rad, uključeni u jediničnu cijenu.</t>
  </si>
  <si>
    <t>Nabava, doprema i postavljanje trake za trajno označavanje cjevovoda (plava signalna vrpca s oznakom VODOVOD na 30 cm iznad tjemena cjevovoda, položene po osi cjevovoda). Traka u sebi ima metalni vodič koji mora biti propisno vezan na metalne dijelove.</t>
  </si>
  <si>
    <t>BETONSKI I ARMIRANO-BETONSKI RADOVI  - Ukupno (kn):</t>
  </si>
  <si>
    <t>Obračun po m1 ugrađene cijevi.</t>
  </si>
  <si>
    <t>Obračun po m1 cjevovoda.</t>
  </si>
  <si>
    <t>Obavezno ispunjava Ponuditelj:</t>
  </si>
  <si>
    <t xml:space="preserve">Tip: </t>
  </si>
  <si>
    <t>Vrsta materijala:</t>
  </si>
  <si>
    <t>Proizvođač:</t>
  </si>
  <si>
    <t>DN1000</t>
  </si>
  <si>
    <t>PROCJENA TROŠKOVA GRADNJE</t>
  </si>
  <si>
    <t>A) REKAPITULACIJA - VODOVOD:</t>
  </si>
  <si>
    <t>A) UKUPNO (u kunama bez pdv-a):</t>
  </si>
  <si>
    <t>C)</t>
  </si>
  <si>
    <t>Obračun po km trase</t>
  </si>
  <si>
    <t>km</t>
  </si>
  <si>
    <t>3</t>
  </si>
  <si>
    <t>5</t>
  </si>
  <si>
    <t>Slivnički spojevi, obračun po m3</t>
  </si>
  <si>
    <t>Obračun po komadu izvedenog vodolovnog grla - slivnika</t>
  </si>
  <si>
    <t xml:space="preserve">Obračun po komadu ugrađene rešetke. </t>
  </si>
  <si>
    <t>MONTAŽERSKI RADOVI - Ukupno (kn):</t>
  </si>
  <si>
    <t>REKAPITULACIJA - OBORINSKA ODVODNJA</t>
  </si>
  <si>
    <t>OBORINSKA ODVODNJA (u kunama bez pdv-a):</t>
  </si>
  <si>
    <t>OBORINSKA ODVODNJA - Ukupno (kn):</t>
  </si>
  <si>
    <t>5.5.</t>
  </si>
  <si>
    <t>Obračun po m1 slivnici</t>
  </si>
  <si>
    <t>4</t>
  </si>
  <si>
    <t>Cijev za izvedbu priključaka slivnika, DN 200 mm</t>
  </si>
  <si>
    <t>Gravitacijski kolektor</t>
  </si>
  <si>
    <t>Priključci vodolovnih grla</t>
  </si>
  <si>
    <t>Kolnička konstrukcija je obračunata u troškovniku prometnice!</t>
  </si>
  <si>
    <t>Planiranje dna rova kolektora</t>
  </si>
  <si>
    <t>Planiranje dna rova slivničkog priključka</t>
  </si>
  <si>
    <t>Iskop za slivnike, obračun po m3</t>
  </si>
  <si>
    <t>Slivnici, obračun po m3</t>
  </si>
  <si>
    <t>Armaturni čelik - Q335, φ8mm, φ12mm, φ14mm, φ18mm, ukupno za sva okna: (103kg/jednom komadu okna)</t>
  </si>
  <si>
    <t>oplata</t>
  </si>
  <si>
    <t>Armaturni čelik - Q335, φ8mm, φ12mm, ukupno za sva okna: ( 42kg/jednom komadu okna)</t>
  </si>
  <si>
    <t>Kolektor, DN 315 mm</t>
  </si>
  <si>
    <t>3.9.</t>
  </si>
  <si>
    <t>3.10.</t>
  </si>
  <si>
    <t>beton</t>
  </si>
  <si>
    <t>mreža B-500B</t>
  </si>
  <si>
    <t>šipke B-500B</t>
  </si>
  <si>
    <t>Obračun po m3 ugrađenog betona.</t>
  </si>
  <si>
    <t>Obračun po m3 iskopanog materijala.</t>
  </si>
  <si>
    <t>Obračun po m2 isplanirane površine.</t>
  </si>
  <si>
    <t>TESARSKI RADOVI</t>
  </si>
  <si>
    <t xml:space="preserve">a) </t>
  </si>
  <si>
    <t>vertikalna dvostrana oplata zidova</t>
  </si>
  <si>
    <t xml:space="preserve">b) </t>
  </si>
  <si>
    <t>jednostrana oplata ploče dna</t>
  </si>
  <si>
    <t xml:space="preserve">c) </t>
  </si>
  <si>
    <t>oplata pokrovne ploče</t>
  </si>
  <si>
    <t>TESARSKI RADOVI UKUPNO Kn</t>
  </si>
  <si>
    <t>Obračun po komadu ugrađenog elementa.</t>
  </si>
  <si>
    <t xml:space="preserve"> Obračun po m2.</t>
  </si>
  <si>
    <t>EV zasun DN 80 mm, PN 10 bara</t>
  </si>
  <si>
    <t>Tamponski sloj zrna veličine 32-64 mm. Obračun po m3.</t>
  </si>
  <si>
    <t>Netkani geotekstil 300 g/m2, za odvajanje slojeva.  Obračun po m2.</t>
  </si>
  <si>
    <t>Obračun po komadu zaštite križanja.</t>
  </si>
  <si>
    <t>2.10.</t>
  </si>
  <si>
    <t>3.11.</t>
  </si>
  <si>
    <t>3.12.</t>
  </si>
  <si>
    <t>3.13.</t>
  </si>
  <si>
    <t>3.14.</t>
  </si>
  <si>
    <t>5.</t>
  </si>
  <si>
    <t>6</t>
  </si>
  <si>
    <t>6.2.</t>
  </si>
  <si>
    <t>6.3.</t>
  </si>
  <si>
    <t>6.4.</t>
  </si>
  <si>
    <t>6.5.</t>
  </si>
  <si>
    <t>6.6.</t>
  </si>
  <si>
    <t>6.7.</t>
  </si>
  <si>
    <t>6.8.</t>
  </si>
  <si>
    <t>6.9.</t>
  </si>
  <si>
    <t>6.10.</t>
  </si>
  <si>
    <t>6.11.</t>
  </si>
  <si>
    <t>6.12.</t>
  </si>
  <si>
    <t>6.13.</t>
  </si>
  <si>
    <t>6.14.</t>
  </si>
  <si>
    <t>6.15.</t>
  </si>
  <si>
    <t>6.16.</t>
  </si>
  <si>
    <t>6.17.</t>
  </si>
  <si>
    <t>6.18.</t>
  </si>
  <si>
    <t>7.1.</t>
  </si>
  <si>
    <t>TESARSKI RADOVI - Ukupno (kn):</t>
  </si>
  <si>
    <t>Armaturni čelik - Q335, f8mm, f12mm, f14mm,  f18mm ukupno za sva okna: (80kg/jednom komadu okna)</t>
  </si>
  <si>
    <t>DN 100 mm, naglavak TYTON</t>
  </si>
  <si>
    <t>DN 100 m, naglavak TYTON</t>
  </si>
  <si>
    <t>ravni komad s prirubnicom F DN 100mm</t>
  </si>
  <si>
    <t xml:space="preserve">ravni komad s prirubnicama FF DN 80mm  L= 300mm </t>
  </si>
  <si>
    <t>ravni komad s prirubnicama FF DN 100mm   L= 600mm</t>
  </si>
  <si>
    <t xml:space="preserve">kutni komad 90° s prir. i stalkom N DN 80mm </t>
  </si>
  <si>
    <t>otcjepni komad s prirubnicama T DN1/DN2 100/80mm   L= 360/175mm</t>
  </si>
  <si>
    <t xml:space="preserve">otcjepni komad s prirubnicama T DN1/DN2 100/100mm  L= 360/180mm </t>
  </si>
  <si>
    <t>križni komad s prirubnicama TT DN1/DN2 100/100mm   L= 360/360mm</t>
  </si>
  <si>
    <t>završni komad za prirubnicu X DN 100mm</t>
  </si>
  <si>
    <t>spojni komad s prir. i nagl. Tyton EU DN 100mm</t>
  </si>
  <si>
    <t>luk 45° s naglav. Tyton MMK45 DN 100mm</t>
  </si>
  <si>
    <t xml:space="preserve">luk 22 1/2° s nagl. Tyton MMK22 DN 100mm </t>
  </si>
  <si>
    <t xml:space="preserve">luk 11 1/4° s nagl. Tyton MMK11 DN 100mm   </t>
  </si>
  <si>
    <t>otcjepni komad s nagl. tyton i prir. MMA DN1/DN2 100/80mm</t>
  </si>
  <si>
    <t>otcjepni komad s nagl. tyton i prir. MMA DN1/DN2 100/100mm  L= 190/180mm</t>
  </si>
  <si>
    <t>EV zasun DN 100 mm, PN 10 bara</t>
  </si>
  <si>
    <t>MDKA DN 100 mm, PN 10 bara</t>
  </si>
  <si>
    <t>Upojna jama 1</t>
  </si>
  <si>
    <t>Upojna jama 2</t>
  </si>
  <si>
    <t>27×1,5x1,5x0,1, obračun po m3</t>
  </si>
  <si>
    <t>27×1,4x1,4x0,2, obračun po m3</t>
  </si>
  <si>
    <t>27×((1,7×1,7×0,2)-(0,335×0,335×3,14×0,2))</t>
  </si>
  <si>
    <t>27×((1,2×1,2×0,15)-(0,29×0,29×3,14×0,15))</t>
  </si>
  <si>
    <t>Podložni beton, C16/20</t>
  </si>
  <si>
    <t>Beton temelja, zidova i ploče, C30/37</t>
  </si>
  <si>
    <t>oplata, dvostrano, podupirači su u cijeni</t>
  </si>
  <si>
    <t>armatura, 100 kg/m3 betona</t>
  </si>
  <si>
    <t>RADOVI</t>
  </si>
  <si>
    <t>1.3.</t>
  </si>
  <si>
    <t>Obračun po kom</t>
  </si>
  <si>
    <t>1.4.</t>
  </si>
  <si>
    <t>rez.</t>
  </si>
  <si>
    <t>Vodovod</t>
  </si>
  <si>
    <t xml:space="preserve">Elektrokabeli </t>
  </si>
  <si>
    <t>DTK mreža</t>
  </si>
  <si>
    <t>1.5.</t>
  </si>
  <si>
    <t>Obračun po m2</t>
  </si>
  <si>
    <t>1.6.</t>
  </si>
  <si>
    <t>1.7.</t>
  </si>
  <si>
    <t xml:space="preserve">Uklanjanje drveća </t>
  </si>
  <si>
    <t>1.8.</t>
  </si>
  <si>
    <t>Obračun po m1</t>
  </si>
  <si>
    <t>1.9.</t>
  </si>
  <si>
    <t>1.10.</t>
  </si>
  <si>
    <t>1.11.</t>
  </si>
  <si>
    <t>1.12.</t>
  </si>
  <si>
    <t>1.13.</t>
  </si>
  <si>
    <t>1.14.</t>
  </si>
  <si>
    <t>1.15.</t>
  </si>
  <si>
    <t>kom.</t>
  </si>
  <si>
    <t>1.16.</t>
  </si>
  <si>
    <t>Betonski zid visine do cca. 100 cm, debljine 20-25 cm, obračun po m1</t>
  </si>
  <si>
    <t>Betonski zid (potporni zid) visine  cca. 100 do 150 cm, debljine 20-30 cm, obračun po m1</t>
  </si>
  <si>
    <t>1.17.</t>
  </si>
  <si>
    <t>1.18.</t>
  </si>
  <si>
    <t>Prometni znakovi - demontaža</t>
  </si>
  <si>
    <t>Reklamni panoi - demontaža i ponovna montaža</t>
  </si>
  <si>
    <t>komplet</t>
  </si>
  <si>
    <t>Obračun po kompletu</t>
  </si>
  <si>
    <t>Obračun po komadu</t>
  </si>
  <si>
    <t>BETONSKI RADOVI</t>
  </si>
  <si>
    <t>Obračun po kg</t>
  </si>
  <si>
    <t>BETONSKI RADOVI - Ukupno (kn):</t>
  </si>
  <si>
    <t>OBORINSKA ODVODNJA</t>
  </si>
  <si>
    <t>U stavku je uključen sav potreban materijal i rad.</t>
  </si>
  <si>
    <t>Obračun se vrši po komadu nivelirane kape.</t>
  </si>
  <si>
    <t>Obračun se vrši po komadu niveliranog poklopca.</t>
  </si>
  <si>
    <t>NOSIVI SLOJEVI KOLNIČKE KONSTRUKCIJE</t>
  </si>
  <si>
    <t>NOSIVI SLOJEVI K.K. - Ukupno (kn):</t>
  </si>
  <si>
    <t>ASFALTNI KOLNIČKI ZASTOR</t>
  </si>
  <si>
    <t>ASFALTNI KOLNIČKI ZASTOR - Ukupno (kn):</t>
  </si>
  <si>
    <t>8.1.</t>
  </si>
  <si>
    <t>8.2.</t>
  </si>
  <si>
    <t>8.3.</t>
  </si>
  <si>
    <t>8.4.</t>
  </si>
  <si>
    <t>8.5.</t>
  </si>
  <si>
    <t>OPREMA CESTE</t>
  </si>
  <si>
    <t>stup visine 480 cm</t>
  </si>
  <si>
    <t>Znak C, dim. 60 cm, Obračun po kom</t>
  </si>
  <si>
    <t>OPREMA CESTE - Ukupno (kn):</t>
  </si>
  <si>
    <t>REKAPITULACIJA - PROMETNICA:</t>
  </si>
  <si>
    <t>NOSIVI SLOJEVI KOLNIČKE KONSTRUKCIJE - Ukupno (kn):</t>
  </si>
  <si>
    <t>ASFALTNI ZASTOR- Ukupno (kn):</t>
  </si>
  <si>
    <t>OPREMA CESTA - Ukupno (kn):</t>
  </si>
  <si>
    <t>Ukupno (u kunama bez pdv-a):</t>
  </si>
  <si>
    <t>TROŠKOVNIK</t>
  </si>
  <si>
    <t>REKONSTRUKCIJA NERAZVRSTANE CESTE NA K.Č. 2144/232 K.O. CRNO U NASELJU CRNO - PROMETNICA, VODOVOD, OBORINSKA ODVODNJA, JAVNA RASVJETA I DTK KANALIZACIJA</t>
  </si>
  <si>
    <t xml:space="preserve">GRAD ZADAR, NARODNI TRG 1, HR-23000 ZADAR
OIB: 09933651854
</t>
  </si>
  <si>
    <t>GRAĐEVINSKI I ELEKTROTEHNIČKI PROJEKT</t>
  </si>
  <si>
    <t xml:space="preserve">A) </t>
  </si>
  <si>
    <t>PROMETNICA</t>
  </si>
  <si>
    <t>D)</t>
  </si>
  <si>
    <t>JAVNA RASVJETA I DTK MREŽA</t>
  </si>
  <si>
    <t>U Zadru, lipanj 2021.g.</t>
  </si>
  <si>
    <t>Projektant: Marina Mandra, mag.ing.aedif.</t>
  </si>
  <si>
    <t>A) TROŠKOVNIK PROMETNICE</t>
  </si>
  <si>
    <t>B) TROŠKOVNIK OBORINSKE ODVODNJE</t>
  </si>
  <si>
    <r>
      <t xml:space="preserve">Iskolčenje trase cjevovoda, </t>
    </r>
    <r>
      <rPr>
        <sz val="10"/>
        <rFont val="Calibri"/>
        <family val="2"/>
        <charset val="238"/>
      </rPr>
      <t xml:space="preserve">osiguranje iskolčenja trase cjevovoda i objekata na kolektoru. Rad obuhvaća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Stavka obuvaća izradu ˝Geodetskog elaborata iskolčenja˝prema projektnoj dokumentaciji, izrađenog u dva primjerka u pisanom i digitalnom obliku. 
Iskolčenje lokacije kao i geodetsko praćenje izgradnje  treba provesti na temelju podataka iz projekta. </t>
    </r>
  </si>
  <si>
    <r>
      <rPr>
        <b/>
        <sz val="10"/>
        <rFont val="Calibri"/>
        <family val="2"/>
        <charset val="238"/>
      </rPr>
      <t>Izrada geodetskog elaborata iskolčenja predmetne trase.</t>
    </r>
    <r>
      <rPr>
        <sz val="10"/>
        <rFont val="Calibri"/>
        <family val="2"/>
        <charset val="238"/>
      </rPr>
      <t xml:space="preserve"> Cijena stavke uključuje sve neophodne terenske i uredske radove za kompletnu izradu elaborata. Geodestki elaborat potrebno je dostaviti u tri (3) primjeraka i jedan (1) primjerak u elektronskoj kopiji na CD-u.</t>
    </r>
  </si>
  <si>
    <r>
      <t xml:space="preserve">Strojni iskop rova za cjevovode bez obzira na kategoriju tla </t>
    </r>
    <r>
      <rPr>
        <sz val="10"/>
        <rFont val="Calibri"/>
        <family val="2"/>
        <charset val="238"/>
      </rPr>
      <t xml:space="preserve">prema odredbama projekta, s utovarom iskopanog materijala u transportno sredstvo i odvoz na privremenu deponiju udaljenosti do 5 km koju osigurava izvođač radova. Dubina rova prema uzdužnom profilu, a poprečni profil je prema danom detalju. Dno kanala treba ručno isplanirati na točnost ± 2 cm uz zasijecanje svih neravnina. U jediničnu cijenu uračunato je uklanjanje obrušenog materijala u jami u bilo kojoj fazi radova odnosno radi vremenskih nepogoda te crpljenje podzemne ili nadošle vode (nužno je osigurati crpke za eventaulno crpljenje kako bi se osigurao rad na suhom). Stavka uključuje i eventualno potrebno razupiranje jame što će se odrediti na licu mjesta za vrijeme iskopa, u ovisnosti o kategoriji tla i uz suglasnost nadzornog inženjera. Priznaje se iskop po normalnim profilima, prekop se neće priznati. Eventualna proširenja koja mogu nastati ovisno o tehnologiji iskopa izvođač je dužan u kalkulirati u jediničnu cijenu. Stavkom je obuhvaćena i izrada prijelaza preko rova za prilaz kućama i zaštitna ograda. Obračun po m3 iskopanog materijala u sraslom stanju. </t>
    </r>
  </si>
  <si>
    <r>
      <rPr>
        <b/>
        <sz val="10"/>
        <rFont val="Calibri"/>
        <family val="2"/>
        <charset val="238"/>
      </rPr>
      <t>Iskop građevinske jame za vodovodna okna</t>
    </r>
    <r>
      <rPr>
        <sz val="10"/>
        <rFont val="Calibri"/>
        <family val="2"/>
        <charset val="238"/>
      </rPr>
      <t xml:space="preserve"> s odbacivanjem iskopanog materijala na jednu stranu jame na udaljenost najmanje 1,0 m od ruba jame bez obzira na kategoriju. Dimenzije pojedinih jama prema detaljima. Ostalo kao u stavci II.1.</t>
    </r>
  </si>
  <si>
    <r>
      <rPr>
        <b/>
        <sz val="10"/>
        <rFont val="Calibri"/>
        <family val="2"/>
        <charset val="238"/>
      </rPr>
      <t>Ručni iskop bez obzira na kategoriju tla</t>
    </r>
    <r>
      <rPr>
        <sz val="10"/>
        <rFont val="Calibri"/>
        <family val="2"/>
        <charset val="238"/>
      </rPr>
      <t xml:space="preserve"> prema odredbama projekta, s utovarom iskopanog materijala u transportno sredstvo i odvoz na privremenu deponiju koju osigurava izvođač radova. Udaljenost privremene deponije je veća od 5 km. Ovaj rad obuhvaća ručni iskop na mjestima gdje je to radi sigurnosnih razloga obvezno na križanjima projektiranog cjevovoda i drugih instalacija, u blizini postojećih okana te prema posebnim uvjetima poduzeća koja upravljaju pojedinim instalacijama.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t>
    </r>
  </si>
  <si>
    <r>
      <rPr>
        <b/>
        <sz val="10"/>
        <rFont val="Calibri"/>
        <family val="2"/>
        <charset val="238"/>
      </rPr>
      <t>Planiranje dna rova cjevovoda</t>
    </r>
    <r>
      <rPr>
        <sz val="10"/>
        <rFont val="Calibri"/>
        <family val="2"/>
        <charset val="238"/>
      </rPr>
      <t xml:space="preserve"> prema projektiranoj širini i uzdužnom padu dna rova. Dno rova mora biti isplanirano na točnost +/- 2 cm i mora biti tvrdo. Stavkom je predviđeno otesavanje, planiranje i djelomično nabijanje dna rova s izbacivanjem suvišnog materijala iz rova na udaljenost min 1 m od ruba rova. </t>
    </r>
  </si>
  <si>
    <r>
      <rPr>
        <b/>
        <sz val="10"/>
        <rFont val="Calibri"/>
        <family val="2"/>
        <charset val="238"/>
      </rPr>
      <t xml:space="preserve">Planiranje dna građevinske jame za vodovodna okna </t>
    </r>
    <r>
      <rPr>
        <sz val="10"/>
        <rFont val="Calibri"/>
        <family val="2"/>
        <charset val="238"/>
      </rPr>
      <t>materijalom deponiranim pored jame, frakcija do 12 cm, uz potrebno nabijanje do minimalno Ms=40 MN/m</t>
    </r>
    <r>
      <rPr>
        <vertAlign val="superscript"/>
        <sz val="10"/>
        <rFont val="Calibri"/>
        <family val="2"/>
        <charset val="238"/>
      </rPr>
      <t>2</t>
    </r>
    <r>
      <rPr>
        <sz val="10"/>
        <rFont val="Calibri"/>
        <family val="2"/>
        <charset val="238"/>
      </rPr>
      <t xml:space="preserve">. Planiranje dna rova građevnih jama za vodovodna okna prema projektiranim dimenzijama. Dno jame mora biti isplanirano na točnost +/- 2 cm.  </t>
    </r>
  </si>
  <si>
    <r>
      <rPr>
        <b/>
        <sz val="10"/>
        <rFont val="Calibri"/>
        <family val="2"/>
        <charset val="238"/>
      </rPr>
      <t>Izrada posteljice (ispod cijevi)</t>
    </r>
    <r>
      <rPr>
        <sz val="10"/>
        <rFont val="Calibri"/>
        <family val="2"/>
      </rPr>
      <t xml:space="preserve"> sitnim materijalom, krupnoće zrna do 8 mm, sa propisanim nabijanjem. Pripremljeni materijal dovesti, ubaciti u jarak, razgrnuti i poravnati prema niveleti uzdužnog profila, tako da debljina posteljice ispod cijevi bude 10 cm. Obračun po m3 izvedene posteljice. Posteljica mora biti ravna i prilagođena obliku cijevi u uzdužnom smjeru da cijev po cijeloj duljini naliježe na istu. Podmetanje kamena ispod cijevi ili podupiranje najstrože se zabranjuje. U cijeni je sav rad i materijal.</t>
    </r>
  </si>
  <si>
    <r>
      <rPr>
        <b/>
        <sz val="10"/>
        <rFont val="Calibri"/>
        <family val="2"/>
        <charset val="238"/>
      </rPr>
      <t>Izrada obloge cijevi (iznad cijevi)</t>
    </r>
    <r>
      <rPr>
        <sz val="10"/>
        <rFont val="Calibri"/>
        <family val="2"/>
      </rPr>
      <t xml:space="preserve"> sitnim materijalom, krupnoće zrna do 8 mm, sa propisanim nabijanjem.  Nakon polaganja cijevi na posteljicu i montaže cjevovoda, cijevi zasuti opisanim sitnim materijalom do 30 cm iznad tjemena  cijevi, uz pažljivo nabijanje, polijevanje i podbijanje ispod cijevi. Obračun po m3 izvedene obloge i zasipa u zbijenom stanju.  U cijeni je sav rad i materijal.</t>
    </r>
  </si>
  <si>
    <r>
      <rPr>
        <b/>
        <sz val="10"/>
        <rFont val="Calibri"/>
        <family val="2"/>
        <charset val="238"/>
      </rPr>
      <t>Zatrpavanje rova nasipom od miješanih materijala</t>
    </r>
    <r>
      <rPr>
        <sz val="10"/>
        <rFont val="Calibri"/>
        <family val="2"/>
      </rPr>
      <t xml:space="preserve"> iz kamenoloma (u ovom materijalu ne smije biti kamenja promjera većeg od 12 cm te raslinja i humusa) nakon izrade obloge cijevi. U cijeni je strojni utovar kvalitetnog materijala iz kamenoloma (nabava uključena), transport te ugradnja u rov prema projektu. Strojno nasipanje i razastiranje, prema potrebi vlaženje ili sušenje, planiranje nasipanih slojeva debljine prema projektu (do tampona ispod kolnika), te zbijanje s odgovarajućim sredstvima, a prema odredbama OTU. U cijenu je uključen sav rad i materijal. Završni sloj prije izrade kolničke konstrukcije sabiti na modul stišljivosti Ms &gt; 40 MN/m2. Obračun po m3 zatrpanog rova u zbijenom stanju sa miješanim materijalom iz kamenoloma.</t>
    </r>
  </si>
  <si>
    <r>
      <rPr>
        <b/>
        <sz val="10"/>
        <rFont val="Calibri"/>
        <family val="2"/>
        <charset val="238"/>
      </rPr>
      <t>Betoniranje blokova osiguranja horizontalnih i vertikalnih krivina,</t>
    </r>
    <r>
      <rPr>
        <sz val="10"/>
        <rFont val="Calibri"/>
        <family val="2"/>
      </rPr>
      <t xml:space="preserve"> T-komada i krajeva cjevovoda položaja, dimenzija i oblika datih u nacrtima za pojedine tipove. Betoniranje vršiti betonom C16/20. Svi blokovi se betoniraju prije tlačne probe. U jediničnu cijenu uračunata je potrebna oplata te dobava, ugradba i njega betona, te sav drugi rad i materijal potreban za dovršenje rada.</t>
    </r>
  </si>
  <si>
    <r>
      <rPr>
        <b/>
        <sz val="10"/>
        <rFont val="Calibri"/>
        <family val="2"/>
        <charset val="238"/>
      </rPr>
      <t>Betoniranje AB bloka ispod kape zasuna</t>
    </r>
    <r>
      <rPr>
        <sz val="10"/>
        <rFont val="Calibri"/>
        <family val="2"/>
      </rPr>
      <t xml:space="preserve"> betonom C16/20 vanjskih dimenzija 40 × 40 cm visine 15 cm sa otvorom f 19 cm. Blok armirati sa 4 f 12, vilice f 6/10. U jediničnu cijenu uračunata je potrebna oplata te dobava, ugradba i njega betona, te sav drugi rad i materijal potreban za dovršenje rada. </t>
    </r>
  </si>
  <si>
    <r>
      <rPr>
        <b/>
        <sz val="10"/>
        <rFont val="Calibri"/>
        <family val="2"/>
        <charset val="238"/>
      </rPr>
      <t>Betoniranje prstena oko kape zasuna betonom C12/15</t>
    </r>
    <r>
      <rPr>
        <sz val="10"/>
        <rFont val="Calibri"/>
        <family val="2"/>
      </rPr>
      <t xml:space="preserve"> vanjskih dimenzija 40 × 40 cm, visine 27 cm. Otvor u betonu je okrugli fi 19 cm, prema obliku kape zasuna. U jediničnu cijenu uračunata je potrebna oplata te dobava, ugradba i njega betona, te sav drugi rad i materijal potreban za dovršenje rada.</t>
    </r>
  </si>
  <si>
    <r>
      <rPr>
        <b/>
        <sz val="10"/>
        <rFont val="Calibri"/>
        <family val="2"/>
        <charset val="238"/>
      </rPr>
      <t>Betoniranje AB bloka ispod kape podzemnog hidranta</t>
    </r>
    <r>
      <rPr>
        <sz val="10"/>
        <rFont val="Calibri"/>
        <family val="2"/>
      </rPr>
      <t xml:space="preserve"> betonom C16/20 vanjskih dimenzija 65 x 55 cm visine 30 cm. U jediničnu cijenu je uračunata oplata. Obračun po komadu ubetonirane kape. U jediničnu cijenu uračunata je potrebna oplata te dobava, ugradba i njega betona, te sav drugi rad i materijal potreban za dovršenje rada.</t>
    </r>
  </si>
  <si>
    <r>
      <rPr>
        <b/>
        <sz val="10"/>
        <rFont val="Calibri"/>
        <family val="2"/>
        <charset val="238"/>
      </rPr>
      <t xml:space="preserve">Betoniranje prstena oko kape podzemnog hidranta </t>
    </r>
    <r>
      <rPr>
        <sz val="10"/>
        <rFont val="Calibri"/>
        <family val="2"/>
      </rPr>
      <t>betonom C12/15 vanjskih dimenzija 65 x 55 cm, visine 31 cm. Otvor u betonu je ovalni dimenzija 36 x 26 cm, a prema obliku kape hidranta. U jediničnu cijenu uračunata je potrebna oplata te dobava, ugradba i njega betona, te sav drugi rad i materijal potreban za dovršenje rada.</t>
    </r>
  </si>
  <si>
    <r>
      <rPr>
        <b/>
        <sz val="10"/>
        <rFont val="Calibri"/>
        <family val="2"/>
        <charset val="238"/>
      </rPr>
      <t>Izrada podložnih betonskih blokova</t>
    </r>
    <r>
      <rPr>
        <sz val="10"/>
        <rFont val="Calibri"/>
        <family val="2"/>
      </rPr>
      <t xml:space="preserve"> od betona C16/20 veličine 30 × 30 × 30 cm ispod N fazona. U jediničnu cijenu uračunata je potrebna oplata te dobava, ugradba i njega betona, te sav drugi rad i materijal potreban za dovršenje rada. </t>
    </r>
  </si>
  <si>
    <r>
      <rPr>
        <b/>
        <sz val="10"/>
        <rFont val="Calibri"/>
        <family val="2"/>
        <charset val="238"/>
      </rPr>
      <t>Betoniranje dna jame betonom C12/15 za sloj izravnanja</t>
    </r>
    <r>
      <rPr>
        <sz val="10"/>
        <rFont val="Calibri"/>
        <family val="2"/>
        <charset val="238"/>
      </rPr>
      <t xml:space="preserve"> – podložni beton uključivo nabava i transport komponenti, spravljanje i ugrađivanje betona.</t>
    </r>
  </si>
  <si>
    <r>
      <rPr>
        <b/>
        <sz val="10"/>
        <rFont val="Calibri"/>
        <family val="2"/>
        <charset val="238"/>
      </rPr>
      <t>Betoniranje donje ploče zasunskog okna vodonepropusnim betonom C30/37.</t>
    </r>
    <r>
      <rPr>
        <sz val="10"/>
        <rFont val="Calibri"/>
        <family val="2"/>
        <charset val="238"/>
      </rPr>
      <t xml:space="preserve"> U jediničnu cijenu uračunata je potrebna oplata te dobava, ugradba i njega betona, te sav drugi rad i materijal potreban za dovršenje rada.</t>
    </r>
  </si>
  <si>
    <r>
      <rPr>
        <b/>
        <sz val="10"/>
        <rFont val="Calibri"/>
        <family val="2"/>
        <charset val="238"/>
      </rPr>
      <t>Betoniranje zidova i ploče zasunskog okna vodonepropusnim betonom C30/37.</t>
    </r>
    <r>
      <rPr>
        <sz val="10"/>
        <rFont val="Calibri"/>
        <family val="2"/>
        <charset val="238"/>
      </rPr>
      <t xml:space="preserve"> Okno se betonira nakon kompletne montaže cijevi, fazonskih komada i armatura. U jediničnu cijenu uračunata je potrebna oplata te dobava, ugradba i njega betona, te sav drugi rad i materijal potreban za dovršenje rada.</t>
    </r>
  </si>
  <si>
    <r>
      <rPr>
        <b/>
        <sz val="10"/>
        <rFont val="Calibri"/>
        <family val="2"/>
        <charset val="238"/>
      </rPr>
      <t>Nabava, doprema, ispravljanje, čišćenje, savijanje i montaža armature.</t>
    </r>
    <r>
      <rPr>
        <sz val="10"/>
        <rFont val="Calibri"/>
        <family val="2"/>
        <charset val="238"/>
      </rPr>
      <t xml:space="preserve"> Vezanje paljenom žicom f 2 mm. Količine na temelju iskaza armature. Obračun po kg ugrađene armature.</t>
    </r>
  </si>
  <si>
    <r>
      <rPr>
        <b/>
        <sz val="10"/>
        <rFont val="Calibri"/>
        <family val="2"/>
        <charset val="238"/>
      </rPr>
      <t>Dobava  materijala i izvedba bunarića za hidrante i odzračnu garnituru</t>
    </r>
    <r>
      <rPr>
        <sz val="10"/>
        <rFont val="Calibri"/>
        <family val="2"/>
      </rPr>
      <t xml:space="preserve"> iz opeke debljine 12 cm u cementnom mortu 1 : 2 kompletno. U jediničnu cijenu uračunata je dobava, ugradba materijala, te sav drugi rad potreban za dovršenje rada.</t>
    </r>
  </si>
  <si>
    <r>
      <t xml:space="preserve">Sve fazonske komade i armature moraju imati zaštitu </t>
    </r>
    <r>
      <rPr>
        <b/>
        <sz val="10"/>
        <rFont val="Calibri"/>
        <family val="2"/>
      </rPr>
      <t>epoksidnim premazom izvana i iznutra</t>
    </r>
    <r>
      <rPr>
        <sz val="10"/>
        <rFont val="Calibri"/>
        <family val="2"/>
      </rPr>
      <t xml:space="preserve"> – to je tvornički.</t>
    </r>
  </si>
  <si>
    <r>
      <rPr>
        <b/>
        <sz val="10"/>
        <rFont val="Calibri"/>
        <family val="2"/>
      </rPr>
      <t>Raznošenje duž rova, spuštanje i montaža željeznih DUCTILE (nodularni lijev GGG 40) vodovodnih cijevi</t>
    </r>
    <r>
      <rPr>
        <sz val="10"/>
        <rFont val="Calibri"/>
        <family val="2"/>
      </rPr>
      <t>. Stavkom obuhvaćen utovar i transport s privremene deponije do mjesta ugradnje, spuštanje u rov i montaža fazonskih komada. Svi  potrebni strojevi, kamioni i ljudski rad, uključeni u jediničnu cijenu.</t>
    </r>
  </si>
  <si>
    <r>
      <rPr>
        <b/>
        <sz val="10"/>
        <rFont val="Calibri"/>
        <family val="2"/>
      </rPr>
      <t>Raznošenje duž rova, spuštanje i montaže montažno-demontažnih komada od lijevanog željeza kompletno sa vijcima i brtvama za radni tlak 10 bara</t>
    </r>
    <r>
      <rPr>
        <sz val="10"/>
        <rFont val="Calibri"/>
        <family val="2"/>
      </rPr>
      <t>. Stavkom obuhvaćen utovar i transport s privremene deponije do mjesta ugradnje, spuštanje u rov i montaža fazonskih komada. Svi  potrebni strojevi, kamioni i ljudski rad, uključeni u jediničnu cijenu.</t>
    </r>
  </si>
  <si>
    <r>
      <rPr>
        <b/>
        <sz val="10"/>
        <rFont val="Calibri"/>
        <family val="2"/>
        <charset val="238"/>
      </rPr>
      <t xml:space="preserve">Ispitivanje cjevovoda na nepropusnost (tlačna proba). </t>
    </r>
    <r>
      <rPr>
        <sz val="10"/>
        <rFont val="Calibri"/>
        <family val="2"/>
      </rPr>
      <t>U stavku je uključen priključak na sustav od strane tvrtke VODOVOD d.o.o Zadar, dobava vode, montaža i demontaža privremenog dovoda vode i spojeva, aparata za tlačenje sa manometrom i kontrolnim manometrom, punjenje cjevovoda vodom, tlačenje pumpom, ispuštanje vode i propisani ispravak eventualne neispravnosti. Prije punjenja cjevovoda vodom mora biti izvršeno osiguranje i ukrućenje na svim krivinama i krajevima cjevovoda te djelomično zatrpavanje cijevi sitnozrnastim materijalom osim na spojevima kako bi se postigla sigurnost, da uspostavljeni pritisak ne bi pomaknuo ili digao cijev te oštetio spojeve i cijevi kao i doveo u opasnost radnike-montere. Prilikom ispitivanja zabranjuje se svaki rad u rovu. Punjenje cijevi izvesti polagano da zrak iz cijevi može slobodno izaći.</t>
    </r>
  </si>
  <si>
    <r>
      <rPr>
        <b/>
        <sz val="10"/>
        <rFont val="Calibri"/>
        <family val="2"/>
        <charset val="238"/>
      </rPr>
      <t>Čišćenje i ispiranje montiranog cjevovoda</t>
    </r>
    <r>
      <rPr>
        <sz val="10"/>
        <rFont val="Calibri"/>
        <family val="2"/>
      </rPr>
      <t xml:space="preserve"> nakon kompletno zatrpanog rova i uspješno provedene tlačne probe. Ispiranje cjevovoda vrši se prema opisu u posebnim tehničkim uvjetima izvedbe cjevovoda. U cijenu je uračunata dobava vode te sav alat, strojevi, pomoćni materijal i rad. Ispitivanje vršiti dok na ispustu ne počne izlaziti potpuno čista i bistra voda.</t>
    </r>
  </si>
  <si>
    <r>
      <rPr>
        <b/>
        <sz val="10"/>
        <rFont val="Calibri"/>
        <family val="2"/>
        <charset val="238"/>
      </rPr>
      <t>Dezinfekcija montiranog cjevovoda prije stavljanja istog u pogon</t>
    </r>
    <r>
      <rPr>
        <sz val="10"/>
        <rFont val="Calibri"/>
        <family val="2"/>
      </rPr>
      <t>. Nakon provedenog tlačnog ispitivanja te ispiranja cijevi pristupa se dezinfekciji cjevovoda prema tehničkim uvjetima izvedbe cjevovoda ili prema posebnim uvjetima sanitarne inspekcije. Dezinfekciju provodi ovlaštena tvrtka za takve poslove. Nakon dezinfekcije otopinu ispustiti i cijevi isprati sa normalno kloriranom vodom za piće. dezinfekcija se smatra uspješno provedenom kada analizirani uzorak dade zadovoljavajuće rezultate. U cijenu uključen sav rad, urošak vode i dezifekcijskog sredstva, uzimanje i nošenje uzorka na analizu te dobivanje atesta o sanitarnoj ispravnosti kod nadležne zdravstvene ustanove.</t>
    </r>
  </si>
  <si>
    <r>
      <rPr>
        <b/>
        <sz val="10"/>
        <rFont val="Calibri"/>
        <family val="2"/>
        <charset val="238"/>
      </rPr>
      <t>Izrada elaborata izvedenog stanja cjevovoda</t>
    </r>
    <r>
      <rPr>
        <sz val="10"/>
        <rFont val="Calibri"/>
        <family val="2"/>
        <charset val="238"/>
      </rPr>
      <t>, objekata na cjevovodu, terena i obližnjih instalacija te upis u katastar instalacija. Geodetsko snimanje je potrebno izvesti dok je cjevovod još vidljiv, nakon montaže cjevovoda, a prije zatrpavanja rova (neposredno nakon završetka uspješno provedenih tlačnih proba). Elaborat može dobiti ovjeru samo ako je snimanje u cijelosti provedeno isključivo po dostupnom – vidljivom cjevovodu i samo ako sadržava izjavu odgovorne i ovalštene osobe kojom se to potvrđuje. Elaborat mora biti izvrađen u apsolutnim koordinatama (x, y, z) i ovjeren od nadležnog katastarskog ureda. Elaborat se predaje investitoru u cjelovitom kartiranom (5 primjeraka) i digitalnom obliku od kojih će investitor krajnjem korisniku cjevovoda predati 2 kartirana i digitalni.</t>
    </r>
  </si>
  <si>
    <t>PROMETNICA - Ukupno (kn):</t>
  </si>
  <si>
    <t>JAVNA RASVJETA I DTK MREŽA - Ukupno (kn):</t>
  </si>
  <si>
    <t>Pristupne površine i rampe, obračun po m2</t>
  </si>
  <si>
    <t>Rubnjaci, obračun po m1</t>
  </si>
  <si>
    <t>Postojeća kolnička konstrukcija (asfalt d=10 cm) na cesti, obračun po m2</t>
  </si>
  <si>
    <t>Postojeća kolnička konstrukcija (asfalt d=5 cm) na nogostupu, obračun po m2</t>
  </si>
  <si>
    <t>Kameni (betonski) zid visine do 180 cm, debljine 30 cm, obračun po m1</t>
  </si>
  <si>
    <t>7.3.</t>
  </si>
  <si>
    <t>Znak B, dim. 60 cm, Obračun po kom</t>
  </si>
  <si>
    <t>E14, 60 cm - Obračun po kom</t>
  </si>
  <si>
    <t>8.6.</t>
  </si>
  <si>
    <t>8.7.</t>
  </si>
  <si>
    <t>8.8.</t>
  </si>
  <si>
    <t>8.9.</t>
  </si>
  <si>
    <t>Kamen jednoličnog zrna veličine 40 cm (150-200 kg). Obračun po m3.</t>
  </si>
  <si>
    <t>Kamen jednoličnog zrna veličine 20 cm. Obračun po m3.</t>
  </si>
  <si>
    <t>Plodni zemljani materijal bez kamena i nečistoća debljine sloja 20 cm. Obračun po m3.</t>
  </si>
  <si>
    <t>Netkani geotekstil 150 g/m2, za odvajanje slojeva.
310+15% za preklope</t>
  </si>
  <si>
    <r>
      <t xml:space="preserve">Iskolčenje i održavanje trase. </t>
    </r>
    <r>
      <rPr>
        <sz val="10"/>
        <rFont val="Calibri"/>
        <family val="2"/>
        <charset val="238"/>
      </rPr>
      <t>Sva geodetska mjerenja kojima se podaci iz projekta prenose na teren, osiguranje iskolčenja osi te poligonskih točaka. Postavljanje profila na terenu prema projektiranim poprečnim profilima ceste. Iskolčenje svih objekata na osnovi podataka iz projekta. Neprestano održavanje i kontrola iskolčenja osi, trase, objekata i oborinske odvodnje za cijelo vrijeme građenja. 
Mjeri se i plaća po kilometru trase, priključnih cesta i objekata.
Sve u skladu s točkom 1-02. OTU-a.</t>
    </r>
  </si>
  <si>
    <r>
      <t>Ploča za oznaku gradilišta.</t>
    </r>
    <r>
      <rPr>
        <sz val="10"/>
        <rFont val="Calibri"/>
        <family val="2"/>
        <charset val="238"/>
      </rPr>
      <t xml:space="preserve"> Izrada doprema i postavljanje ploče za oznaku gradilišta sa svim podacima u skladu sa Zakonom o gradnji i u skladu s  "Pravilnikom o sadržaju i izgledu ploče kojom se označava gradilište (NN 42/14)".
Obračun po komadu.</t>
    </r>
  </si>
  <si>
    <r>
      <t>Lociranje i označavanje komunalnih instalacija i priključaka,</t>
    </r>
    <r>
      <rPr>
        <sz val="10"/>
        <rFont val="Calibri"/>
        <family val="2"/>
        <charset val="238"/>
      </rPr>
      <t xml:space="preserve"> kao što su zračni i podzemni vodovi električne energije, telefonski vodovi, vodovodi i dr. bilo da su sastavni dio gradnje ili koji gradnjom mogu biti ugroženi.
Sve u skladu s točkom 1-03.5. OTU-a.</t>
    </r>
  </si>
  <si>
    <r>
      <t>Uklanjanje grmlja i drveća debljine (promjera) do 10 cm.</t>
    </r>
    <r>
      <rPr>
        <sz val="10"/>
        <rFont val="Calibri"/>
        <family val="2"/>
        <charset val="238"/>
      </rPr>
      <t xml:space="preserve"> Ovaj rad obuhvaća uklanjanje grmlja i drveća sa zaraslih površina koje ulaze u koridor ceste, s odsijecanjem grana na dužine pogodne za prijevoz, vađenjem korijenja te starih panjeva, s uklanjanjem svog materijala od tog rada izvan profila ceste, utovar i transport na odlagalište koje osigurava izvođač radova. Sve u skladu s točkom 1-03.1. OTU-a.</t>
    </r>
  </si>
  <si>
    <r>
      <t>Uklanjanje drveća</t>
    </r>
    <r>
      <rPr>
        <sz val="10"/>
        <rFont val="Calibri"/>
        <family val="2"/>
        <charset val="238"/>
      </rPr>
      <t xml:space="preserve"> </t>
    </r>
    <r>
      <rPr>
        <b/>
        <sz val="10"/>
        <rFont val="Calibri"/>
        <family val="2"/>
        <charset val="238"/>
      </rPr>
      <t>debljine (promjera) od 10 do 30 cm</t>
    </r>
    <r>
      <rPr>
        <sz val="10"/>
        <rFont val="Calibri"/>
        <family val="2"/>
        <charset val="238"/>
      </rPr>
      <t xml:space="preserve">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1-03.1. OTU-a.</t>
    </r>
  </si>
  <si>
    <r>
      <t>Uklanjanje drveća debljine (promjera) veće od 30 cm</t>
    </r>
    <r>
      <rPr>
        <sz val="10"/>
        <rFont val="Calibri"/>
        <family val="2"/>
        <charset val="238"/>
      </rPr>
      <t xml:space="preserve">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1-03.1. OTU-a.
Obračun po komadu</t>
    </r>
  </si>
  <si>
    <r>
      <t>Rezanje asfalta.</t>
    </r>
    <r>
      <rPr>
        <sz val="10"/>
        <rFont val="Calibri"/>
        <family val="2"/>
        <charset val="238"/>
      </rPr>
      <t xml:space="preserve"> Stavka obuhvaća jednostrano strojno rezanje asfalta na mjestu gdje počinje tj. završava navedena rekonstrukcija prometnice radi kvalitetnije izrade spoja starog i novog asfalta. </t>
    </r>
  </si>
  <si>
    <r>
      <t>Rezanje betonskog zastora i betonskih površina.</t>
    </r>
    <r>
      <rPr>
        <sz val="10"/>
        <rFont val="Calibri"/>
        <family val="2"/>
        <charset val="238"/>
      </rPr>
      <t xml:space="preserve"> Stavka obuhvaća jednostrano strojno rezanje betona na mjestu gdje počinje tj. završava navedena rekonstrukcija prometnice radi kvalitetnije izrade spoja s postojećom betonskom podlogom.</t>
    </r>
  </si>
  <si>
    <r>
      <t xml:space="preserve">Razbijanje, uklanjanje, utovar i odvoz postojećih konstrukcija ceste. </t>
    </r>
    <r>
      <rPr>
        <sz val="10"/>
        <rFont val="Calibri"/>
        <family val="2"/>
        <charset val="238"/>
      </rPr>
      <t>U cijeni je razbijanje asfaltne kolničke konstrukcije,</t>
    </r>
    <r>
      <rPr>
        <b/>
        <sz val="10"/>
        <rFont val="Calibri"/>
        <family val="2"/>
        <charset val="238"/>
      </rPr>
      <t xml:space="preserve"> </t>
    </r>
    <r>
      <rPr>
        <sz val="10"/>
        <rFont val="Calibri"/>
        <family val="2"/>
        <charset val="238"/>
      </rPr>
      <t>rubnjaka i  betonskih kolnika. Stavka obuhvaća strojno razbijanje postojeće asfaltne kolničke konstrukcije, rubnjaka i betonskih kolnika, utovar u transportno sredstvo i prijevoz na deponiju koju osigurava izvođač radova. Građevinski otpad deponirati u skladu sa Pravilnikom o građevnom otpadu i otpadu koji sadrži azbest (NN br.69/16).</t>
    </r>
  </si>
  <si>
    <r>
      <t xml:space="preserve">Razbijanje, uklanjanje, utovar i odvoz postojećih AB i zidanih konstrukcija. </t>
    </r>
    <r>
      <rPr>
        <sz val="10"/>
        <rFont val="Calibri"/>
        <family val="2"/>
        <charset val="238"/>
      </rPr>
      <t>U cijeni je razbijanje zidane konstrukcije zgrade u koridoru ceste, betonskih stubišta i pristupnih rampi. Stavka obuhvaća strojno razbijanje postojećih  konstrukcije, utovar u transportno sredstvo i prijevoz na deponiju koju osigurava izvođač radova. Građevinski otpad deponirati u skladu sa Pravilnikom o građevnom otpadu i otpadu koji sadrži azbest (NN br.69/16).</t>
    </r>
  </si>
  <si>
    <r>
      <t>Demontaža i ponovna montaža postojećih kolnih i pješačkih vrata.</t>
    </r>
    <r>
      <rPr>
        <sz val="10"/>
        <rFont val="Calibri"/>
        <family val="2"/>
        <charset val="238"/>
      </rPr>
      <t xml:space="preserve"> Stavka obuhvaća vađenje i demontiranje postojećih kolnih i pješačkih vrata, njihovo skladištenje za vrijeme trajanja radova, te ponovna ugradnja. Radove treba obaviti bez nanošenja štete na ostalim objektima i posjedima uz cestu. Obračun je po komadu demontiranih, uskladištenih i ponovo ugrađenih vrata.  Izvedba, kontrola kakvoće i obračun prema OTU 1-03.4.</t>
    </r>
  </si>
  <si>
    <r>
      <t xml:space="preserve">Uklanjanje betonskog ogradnog zida. </t>
    </r>
    <r>
      <rPr>
        <sz val="10"/>
        <rFont val="Calibri"/>
        <family val="2"/>
        <charset val="238"/>
      </rPr>
      <t>Stavka obuhvaća strojno rušenje betonskog zida, utovar materijala u transportno sredstvo i odvoz na deponiju odnosno trajno odlagalište na udaljenost veću od 5 km. Prethodno je potrebno ručno demontirati čeličnu ogradu koja se nalazi na zidu. Ogradu je potrebno deponirati na gradilištu do ponovne ugradnje. Prije rušenja betonskog zida potrebno je izvesti strojno rezanje na mjestu zida do kojeg će se zid rušiti (na krajevima), kako se ne bi oštetio zid koji ostaje. Građevinski otpad deponirati u skladu sa Pravilnikom o građevnom otpadu i otpadu koji sadrži azbest (NN br.69/16).</t>
    </r>
  </si>
  <si>
    <r>
      <t xml:space="preserve">Uklanjanje prometnih znakova, reklamnih panoa, nazivi ulica i ostale opreme </t>
    </r>
    <r>
      <rPr>
        <sz val="10"/>
        <rFont val="Calibri"/>
        <family val="2"/>
        <charset val="238"/>
      </rPr>
      <t>koja se nalaze u koridoru ceste. U cijenu je uključeno privremeno deponiranje. 
Prometne znakove odvesti na odlagalište. 
Reklamne panoe vratiti na novi položaj uz rub ceste. U cijeni su svi radovi i materijali potrebni za izvođenje radova, iskop za temelj, betoniranje i montaža odnosno pričvršćivanje nosača znaka ili panoa. 
Sve u skladu s točkom 1-03.2. OTU-a. Građevinski otpad deponirati u skladu sa Pravilnikom o građevnom otpadu i otpadu koji sadrži azbest (NN br.69/16).</t>
    </r>
  </si>
  <si>
    <r>
      <t xml:space="preserve">Izrada projekta privremene regulacije prometa. </t>
    </r>
    <r>
      <rPr>
        <sz val="10"/>
        <rFont val="Calibri"/>
        <family val="2"/>
        <charset val="238"/>
      </rPr>
      <t>Za nesmetano odvijanje prometa potrebno je prije početka radova izraditi projekt privremene regulacije prometa. Na taj je projekt potrebno ishoditi suglasnost nadležnih institucija. Obračunava se po kompletu cjelokupnog rješenja za sve eventualne faze izvođenja.</t>
    </r>
  </si>
  <si>
    <r>
      <rPr>
        <b/>
        <sz val="10"/>
        <rFont val="Calibri"/>
        <family val="2"/>
        <charset val="238"/>
      </rPr>
      <t>Dobava i postavljanje znakova i opreme privremene regulacije prometa.</t>
    </r>
    <r>
      <rPr>
        <i/>
        <sz val="10"/>
        <rFont val="Calibri"/>
        <family val="2"/>
        <charset val="238"/>
      </rPr>
      <t xml:space="preserve"> </t>
    </r>
    <r>
      <rPr>
        <sz val="10"/>
        <rFont val="Calibri"/>
        <family val="2"/>
        <charset val="238"/>
      </rPr>
      <t>Za nesmetano odvijanje prometa potrebno je prije početka radova postaviti znakove privremene regulacije prometa, u skladu sa projektom privremene regulacije prometa. Obračunava se po kompletu cjelokupnog rješenja za sve eventualne faze izvođenja.</t>
    </r>
  </si>
  <si>
    <r>
      <rPr>
        <b/>
        <sz val="10"/>
        <rFont val="Calibri"/>
        <family val="2"/>
        <charset val="238"/>
      </rPr>
      <t>Izrada privremenih drvenih mostića za pristup do postojećih stambenih građevina.</t>
    </r>
    <r>
      <rPr>
        <sz val="10"/>
        <rFont val="Calibri"/>
        <family val="2"/>
        <charset val="238"/>
      </rPr>
      <t xml:space="preserve">
Za vrijeme izvođenja radova mora se osigurati pješački pristup do okolnih stambenih građevina za što treba postaviti privremene drvene mostiće.
Stavka uključuje postavljanje, premještanje i uklanjanje mostića u skladu s napredovanjem radova na izgradnji ceste i infrastrukture, a prema odobrenju nadzornog inženjera.
Obračun po komadu.</t>
    </r>
  </si>
  <si>
    <r>
      <t>Strojni površinski iskop humusa</t>
    </r>
    <r>
      <rPr>
        <sz val="10"/>
        <rFont val="Calibri"/>
        <family val="2"/>
        <charset val="238"/>
      </rPr>
      <t xml:space="preserve"> u debljini prema projektu ili iznimno stvarne debljine prema uputama nadzornog inženjera. U cijenu je uključen transport materijala (guranje ili utovarom u transportno vozilo i prijevoz), razastiranje i planiranje iskopanog humusa na stalnom odlagalištu (deponiji). Odlagalište osigurava izvođač radova, udaljenost veća od 5 km. Obračun se vrši po m3 iskopanog i deponiranog humusa. Materijal zbrinuti u skladu sa Pravilnikom o građevnom otpadu i otpadu koji sadrži azbest (NN br.69/16). Sve u skladu s točkom 2-01. OTU-a.</t>
    </r>
  </si>
  <si>
    <r>
      <t xml:space="preserve">Ručni iskop tla </t>
    </r>
    <r>
      <rPr>
        <sz val="10"/>
        <rFont val="Calibri"/>
        <family val="2"/>
        <charset val="238"/>
      </rPr>
      <t>oko postojećih instalacija prema odredbama projekta s odlaganjem uz rov. U cijenu je uključen ručni iskop, strojni utovar u transportno vozilo, prijevoz na deponiju udaljenosti veće od 5 km koju osigurava izvođač radova, priprema privremenih prometnica s održavanjem istih za cijelo vrijeme korištenja, te sanacija okoliša nakon dovršenja radova. Obračun se vrši po m3 stvarno izvršenog iskopa tla. Sve u skladu s točkom 2-02. OTU-a. Višak materijala zbrinuti u skladu sa Pravilnikom o građevnom otpadu i otpadu koji sadrži azbest (NN br.69/16).</t>
    </r>
  </si>
  <si>
    <r>
      <t>Izrada nasipa prometnice od kamenog materijala</t>
    </r>
    <r>
      <rPr>
        <sz val="10"/>
        <rFont val="Calibri"/>
        <family val="2"/>
        <charset val="238"/>
      </rPr>
      <t xml:space="preserve"> materijalom iz kamenoloma ili pozajmišta. Strojno nasipanje i razastiranje, na prethodno pripremljenom temeljnom tlu u skladu sa OTU, prema potrebi vlaženje ili sušenje, planiranje nasipanih slojeva debljine i nagiba prema projektu odnosno utvrđenih pokusnom dionicom, te zbijanje s odgovarajućim sredstvima, a prema odredbama OTU-a. U cijenu je uključen sav rad i materijal, utovar i transport iz kamenoloma ili pozajmišta koje osigurava izvođač radova, te planiranje pokosa nasipa i čišćenje okoline.
Sve u skladu s točkom 2-09. OTU-a.</t>
    </r>
  </si>
  <si>
    <r>
      <t>Uređenje temeljnog tla</t>
    </r>
    <r>
      <rPr>
        <sz val="10"/>
        <rFont val="Calibri"/>
        <family val="2"/>
        <charset val="238"/>
      </rPr>
      <t xml:space="preserve"> mehaničkim zbijanjem. U cijenu je uključeno prethodno čišćenje te planiranje i rad potreban za postizanje optimalne vlažnosti vezanih tala, vlaženjem ili rahljenjem i sušenjem. 
Sve u skladu sa točkom 2-08.1 OTU-a.
</t>
    </r>
  </si>
  <si>
    <r>
      <t>Planiranje i valjanje posteljice prometnice</t>
    </r>
    <r>
      <rPr>
        <sz val="10"/>
        <rFont val="Calibri"/>
        <family val="2"/>
        <charset val="238"/>
      </rPr>
      <t xml:space="preserve"> mehaničkim zbijanjem. U cijenu je uključeno prethodno čišćenje te planiranje i rad potreban za postizanje optimalne vlažnosti vezanih tala, vlaženjem ili rahljenjem i sušenjem. Modul stišljivosti mjeren kružnom pločom </t>
    </r>
    <r>
      <rPr>
        <sz val="10"/>
        <rFont val="Symbol"/>
        <family val="1"/>
        <charset val="2"/>
      </rPr>
      <t>f</t>
    </r>
    <r>
      <rPr>
        <sz val="10"/>
        <rFont val="Calibri"/>
        <family val="2"/>
        <charset val="238"/>
      </rPr>
      <t>30 cm iznosi &gt;40 MN/m2. Sve u skladu s točkom 2-10. OTU-a.</t>
    </r>
  </si>
  <si>
    <r>
      <t xml:space="preserve">Izrada rubnjaka </t>
    </r>
    <r>
      <rPr>
        <sz val="10"/>
        <rFont val="Calibri"/>
        <family val="2"/>
        <charset val="238"/>
      </rPr>
      <t>od predgotovljenih elemenata tipskog poprečnog presjeka 15/25 cm  iz betona klase C40/45 na betonskoj podlozi iz betona C12/15, prema detaljima iz projekta. Obračun je po m1 izvedenog rubnjaka, a u cijenu je uključena izvedba tamponske podloge (širine 50 cm i debljine 15 cm), temelja od podložnog betona također debljine 15 cm, nabava predgotovljenih elemenata i betona, privremeno uskladištenje  i razvoz, svi prijevozi i prijenosi, priprema i ugradnja obloge sa obje strane rubnjaka u skladu sa projektom, rad na ugradnji s obradom sljubnica, njege betona te sav pomoćni rad i materijali. Sve u skladu s točkom 3-04.7. OTU-a.</t>
    </r>
  </si>
  <si>
    <r>
      <t xml:space="preserve">Izrada rubnjaka </t>
    </r>
    <r>
      <rPr>
        <sz val="10"/>
        <rFont val="Calibri"/>
        <family val="2"/>
        <charset val="238"/>
      </rPr>
      <t>od predgotovljenih elemenata tipskog poprečnog presjeka 8/25 cm (odnosno prema nacrtima)  iz betona klase C40/45 na betonskoj podlozi iz betona C12/15, prema detaljima iz projekta. Obračun je po m1 izvedenog rubnjaka, a u cijenu je uključena izvedba podloge i temelja, nabava predgotovljenih elemenata i betona, privremeno uskladištenje  i razvoze, svi prijevozi i prijenosi, priprema obloge, rad na ugradnji s obradom sljubnica, njege betona te sav pomoćni rad i materijali.
Sve u skladu s točkom 3-04.7. OTU-a.</t>
    </r>
  </si>
  <si>
    <r>
      <t xml:space="preserve">Betoniranje podložnog sloja ogradnog zida </t>
    </r>
    <r>
      <rPr>
        <sz val="10"/>
        <rFont val="Calibri"/>
        <family val="2"/>
        <charset val="238"/>
      </rPr>
      <t xml:space="preserve">betonom klase C12/15 prema dimenzijama iz projekta na zbijenu, ispitanu podlogu, preuzetu od nadzornog inženjera. Obračun je po m3 ugrađenog betona o projektnim mjerama d=8 cm, širina podložnog betona je 15 cm veća od širine temelja , a u cijenu je uključena nabava betona, svi prijevozi i prijenosi, potrebne oplate i skele, rad na ugradnji i njezi betona, crpljenje vode, te sav dugi potreban rad i materijal. </t>
    </r>
  </si>
  <si>
    <r>
      <t xml:space="preserve">Izrada temelja ogradnog zida </t>
    </r>
    <r>
      <rPr>
        <sz val="10"/>
        <rFont val="Calibri"/>
        <family val="2"/>
        <charset val="238"/>
      </rPr>
      <t xml:space="preserve">
- betonom klase C 30/37 u svemu prema nacrtima, detaljima i uvjetima iz projekta. Širina temelja iznosi 40 cm, visina temelja 30 cm. Obračun je po m3 ugrađenog betona po projektiranom presjeku, a u cijenu je uključena nabava betona, svi prijevozi i prijenosi, izrada i demontaže oplate i skele, rad na ugradnji i njezi betona, crpljenje vode, te sav drugi potreban rad i materijal.
Sve u skladu s točkom 4-01.2. OTU-a.</t>
    </r>
  </si>
  <si>
    <r>
      <t>Betoniranje ogradnog zida izvan temelja, površina zida mora biti izvedena glatka i ravna te spremna za završnu obradu bojanjem</t>
    </r>
    <r>
      <rPr>
        <sz val="10"/>
        <rFont val="Calibri"/>
        <family val="2"/>
        <charset val="238"/>
      </rPr>
      <t xml:space="preserve"> 
- betonom klase C30/37
u propisno izrađenoj i postavljenoj oplati koja osigurava položaj i mjere  u svemu prema nacrtu, detaljima i uvjetima iz projekta. Širina zida iznosi 25 cm, visina zida 100 cm (60 cm iznad uređenog terena - nogostupa). Obračun je po m3 ugrađenog betona po projektiranom presjeku, a u cijenu je uključena nabava betona, svi prijevozi i prijenosi, izrada i demontaža oplate i skele, rad na ugradnji i njezi betona, sav drugi potreban rad i materijal.
</t>
    </r>
  </si>
  <si>
    <r>
      <t>Nabava i ugradnja čelika za armiranje betona ogradnih zidova i stepenica.</t>
    </r>
    <r>
      <rPr>
        <sz val="10"/>
        <rFont val="Calibri"/>
        <family val="2"/>
        <charset val="238"/>
      </rPr>
      <t xml:space="preserve"> Obračunava se po kilogramu (kg) ugrađene armature prema specifikacijama iz projekta, a u cijenu je uključena nabava čelika za armirane; razvrstavanje i čišćenje, sječu i savijanje, doprema na gradilište, prijevozi i prenosi; postavljanje, podlaganje, podlaganje i vezanje eventualno zavarivanje; uključivo sav rad i materijal potreban za dovršenje i postavu u projektirani položaj.
- Čelik za armiranje rebrasti B500B 
- Armaturne mreže B500A-B
</t>
    </r>
  </si>
  <si>
    <r>
      <t>Betoniranje novih rampi i prilagođavanje ulaza u dvorišta, dovođenje djela dvorišta u prvobitno stanje.</t>
    </r>
    <r>
      <rPr>
        <sz val="10"/>
        <rFont val="Calibri"/>
        <family val="2"/>
        <charset val="238"/>
      </rPr>
      <t xml:space="preserve">
- betonom klase C30/37
u propisno izrađenoj i postavljenoj oplati koja osigurava položaj i mjere  u svemu prema nacrtu, detaljima i uvjetima iz projekta. Širina rampe prema prvobitnom stanju. Obračun je po m3 ugrađenog betona, a u cijenu je uključena nabava betona, svi prijevozi i prijenosi, izrada i demontaža oplate, rad na ugradnji i njezi betona, sav drugi potreban rad i materijal. Sve u skladu s točkom 4-01.2. OTU-a.
</t>
    </r>
  </si>
  <si>
    <r>
      <rPr>
        <b/>
        <sz val="10"/>
        <rFont val="Calibri"/>
        <family val="2"/>
        <charset val="238"/>
      </rPr>
      <t>Visinsko usklađivanje postojećih kapa ventila i hidranta</t>
    </r>
    <r>
      <rPr>
        <sz val="10"/>
        <rFont val="Calibri"/>
        <family val="2"/>
        <charset val="238"/>
      </rPr>
      <t xml:space="preserve"> s novom niveletom prometnice. Stavka uključuje ručno oslobađanje (razbijanje postojeće betonske zaštite) te ponovno namještanje i betoniranje – ugrađivanje. Sve kape moraju se ugraditi tek nakon ugradnje bitumeniziranog sloja ceste.</t>
    </r>
  </si>
  <si>
    <r>
      <t xml:space="preserve">Strojna izrada nosivog sloja od zrnatog kamenog materijala </t>
    </r>
    <r>
      <rPr>
        <sz val="10"/>
        <rFont val="Calibri"/>
        <family val="2"/>
        <charset val="238"/>
      </rPr>
      <t xml:space="preserve">
- najvećeg zrna 63 mm
bez veziva, u debljini prema projektu. 
u cijenu je uključena nabava kamenih prirodnih ili drobljenih zrnatih materijala kakvoće i granulacije prema zahtjevima projekta i OTU, utovar, prijevoz, i ugradnja (strojno razastiranje, planiranje i zbijanje do traženog modula stišljivosti ili stupnja zbijenosti) na uređenu i preuzetu podlogu. Modul stišljivosti mjeren kružnom pločom </t>
    </r>
    <r>
      <rPr>
        <sz val="10"/>
        <rFont val="Symbol"/>
        <family val="1"/>
        <charset val="2"/>
      </rPr>
      <t>f</t>
    </r>
    <r>
      <rPr>
        <sz val="10"/>
        <rFont val="Calibri"/>
        <family val="2"/>
        <charset val="238"/>
      </rPr>
      <t>30 cm iznosi Ms≥80 MN/m2. Sve u skladu s točkom 5-01. OTU-a.</t>
    </r>
  </si>
  <si>
    <r>
      <t>Uređenje zelenih površina, s</t>
    </r>
    <r>
      <rPr>
        <sz val="10"/>
        <rFont val="Calibri"/>
        <family val="2"/>
        <charset val="238"/>
      </rPr>
      <t xml:space="preserve">tavka obuhvaća uređenje zelene površine odnosno bankina. Potrebno je navesti plodni zemljani materijal, razastrijeti i isplanirati površinu prometnih otoka. Debljina zemljanog materijala iznosi 40 cm. U stavci je dobava, transport, razastiranje i planiranje te po potrebi vlaženje plodne zemlje.   </t>
    </r>
  </si>
  <si>
    <r>
      <t>Elaborat izvedenog stanja i objekata,</t>
    </r>
    <r>
      <rPr>
        <sz val="10"/>
        <rFont val="Calibri"/>
        <family val="2"/>
        <charset val="238"/>
      </rPr>
      <t xml:space="preserve"> predaje se investitoru u cjelovitom kartiranom i digitalnom obliku. Broj primjeraka prema dogovoru s investitorom (ovisno o potrebama investitora i komunalnih poduzeća. Elaborat mora biti izrađen u apsolutnim (x, y, z) koordinatama i ovjeren od nadležnog katastarskog ureda. Mjeri se i plaća po kilometru trase, priključnih cesta i objekata.
Sve u skladu s točkom 1-02.6. OTU-a.</t>
    </r>
  </si>
  <si>
    <r>
      <t>Izvedba temelja stupova - nosača prometnih  znakova</t>
    </r>
    <r>
      <rPr>
        <sz val="10"/>
        <rFont val="Calibri"/>
        <family val="2"/>
        <charset val="238"/>
      </rPr>
      <t xml:space="preserve"> Iskop za temelje, izrada betonskih temelja, oblika krnje piramide sa stranama donjeg kvadrata 30 cm i gornjeg 20 cm i dubine 80 cm, od betona klase C 20/25 s nabavom, ugradnjom i njegom betona te zatrpavanje nakon izrade temelja materijalom iz iskopa s odvozom viška materijala na deponij. U cijenu je uključena nabava materijala, oplata, betona temelja.</t>
    </r>
  </si>
  <si>
    <r>
      <t>Puna crta,</t>
    </r>
    <r>
      <rPr>
        <sz val="10"/>
        <rFont val="Calibri"/>
        <family val="2"/>
        <charset val="238"/>
      </rPr>
      <t xml:space="preserve"> jednostruka razdjelna, debljine 12 cm.</t>
    </r>
  </si>
  <si>
    <r>
      <t>Isprekidana razdjelna crta</t>
    </r>
    <r>
      <rPr>
        <sz val="10"/>
        <rFont val="Calibri"/>
        <family val="2"/>
        <charset val="238"/>
      </rPr>
      <t>, rubna crta, puno 3 prazno 3 m, debljine 12 cm.</t>
    </r>
  </si>
  <si>
    <r>
      <t>Poprečne oznake na kolniku.</t>
    </r>
    <r>
      <rPr>
        <sz val="10"/>
        <rFont val="Calibri"/>
        <family val="2"/>
        <charset val="238"/>
      </rPr>
      <t xml:space="preserve"> Izrada poprečnih oznaka na kolniku prema projektu prometne opreme i signalizacije, a u skladu s Pravilnikom o prometnim znakovima, opremi i signalizaciji na cestama (NN br.92/19)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m1 izrađenih oznaka.</t>
    </r>
  </si>
  <si>
    <r>
      <t xml:space="preserve">Iskolčenje trase cjevovoda, </t>
    </r>
    <r>
      <rPr>
        <sz val="10"/>
        <rFont val="Calibri"/>
        <family val="2"/>
      </rPr>
      <t>osiguranje iskolčenja trase cjevovoda i objekata na kolektoru. Rad obuhvaća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Iskolčenje lokacije kao i geodetsko praćenje izgradnje  treba provesti na temelju podataka iz projekta.  Obračun po m1 iskolčene trase.</t>
    </r>
  </si>
  <si>
    <r>
      <rPr>
        <b/>
        <sz val="10"/>
        <rFont val="Calibri"/>
        <family val="2"/>
      </rPr>
      <t>Izrada geodetskog elaborata iskolčenja predmetne trase.</t>
    </r>
    <r>
      <rPr>
        <sz val="10"/>
        <rFont val="Calibri"/>
        <family val="2"/>
      </rPr>
      <t xml:space="preserve"> Cijena stavke uključuje sve neophodne terenske i uredske radove za kompletnu izradu elaborata. Geodestki elaborat potrebno je dostaviti u tri (3) primjeraka i jedan (1) primjerak u elektronskoj kopiji na CD-u.</t>
    </r>
  </si>
  <si>
    <r>
      <t xml:space="preserve">Strojni iskop rova za kolektore bez obzira na kategoriju tla </t>
    </r>
    <r>
      <rPr>
        <sz val="10"/>
        <rFont val="Calibri"/>
        <family val="2"/>
      </rPr>
      <t xml:space="preserve">prema odredbama projekta, s utovarom iskopanog materijala u transportno sredstvo i odvoz na trajnu deponiju koju osigurava izvođač radova. Dubina rova prema uzdužnom profilu, a poprečni profil je prema danom detalju.  U jediničnu cijenu uračunato je uklanjanje obrušenog materijala u jami u bilo kojoj fazi radova odnosno radi vremenskih nepogoda te crpljenje podzemne ili nadošle vode (nužno je osigurati crpke za eventaulno crpljenje kako bi se osigurao rad na suhom). Stavka uključuje i eventualno potrebno razupiranje jame što će se odrediti na licu mjesta za vrijeme iskopa, u ovisnosti o kategoriji tla i uz suglasnost nadzornog inženjera. Priznaje se iskop po normalnim profilima, prekop se neće priznati. Eventualna proširenja koja mogu nastati ovisno o tehnologiji iskopa izvođač je dužan u kalkulirati u jediničnu cijenu. Stavkom je obuhvaćena i izrada prijelaza preko rova za prilaz kućama i zaštitna ograda. Obračun po m3 iskopanog materijala u sraslom stanju. </t>
    </r>
  </si>
  <si>
    <r>
      <t xml:space="preserve">Ručni iskop tla </t>
    </r>
    <r>
      <rPr>
        <sz val="10"/>
        <rFont val="Calibri"/>
        <family val="2"/>
      </rPr>
      <t>oko postojećih instalacija prema odredbama projekta s odlaganjem uz rov. U cijenu je uključen ručni iskop, strojni utovar u transportno vozilo, prijevoz na deponiju udaljenosti do 5 km koju osigurava izvođač radova. Obračun se vrši po m3 stvarno izvršenog iskopa tla. Sve u skladu s točkom 2-02. OTU-a. Višak materijala zbrinuti u skladu sa Pravilnikom o gospodarenju građevinskim otpadom (N.N. br. 38/08).</t>
    </r>
  </si>
  <si>
    <r>
      <t xml:space="preserve">Strojni iskop kanala za upojnu građevinu. </t>
    </r>
    <r>
      <rPr>
        <sz val="10"/>
        <rFont val="Calibri"/>
        <family val="2"/>
      </rPr>
      <t>Kanali su dimenzija: dno kanala 0.5 m, visina kanala 0.5 m, nagibi stranica kanala 1:1. Iskopani materijal utovariti u transportno sredstvo i odvesti na privremenu deponiju koju osigurava izvođač radova. Udaljenost privremene deponije je veća od 5 km. Višak materijala zbrinuti u skladu sa Pravilnikom o gospodarenju građevinskim otpadom (N.N. br. 38/08). Obračun po m3</t>
    </r>
  </si>
  <si>
    <r>
      <rPr>
        <b/>
        <sz val="10"/>
        <rFont val="Calibri"/>
        <family val="2"/>
      </rPr>
      <t>Planiranje dna rova cjevovoda</t>
    </r>
    <r>
      <rPr>
        <sz val="10"/>
        <rFont val="Calibri"/>
        <family val="2"/>
      </rPr>
      <t xml:space="preserve"> prema projektiranoj širini i uzdužnom padu dna rova. Dno rova mora biti isplanirano na točnost +/- 2 cm i mora biti tvrdo. Stavkom je predviđeno otesavanje, planiranje i djelomično nabijanje dna rova s izbacivanjem suvišnog materijala iz rova na udaljenost min 1 m od ruba rova. </t>
    </r>
  </si>
  <si>
    <r>
      <t xml:space="preserve">Izrada posteljice (ispod cijevi) sitnim materijalom, </t>
    </r>
    <r>
      <rPr>
        <sz val="10"/>
        <rFont val="Calibri"/>
        <family val="2"/>
      </rPr>
      <t xml:space="preserve">krupnoće zrna 0-8 mm, sa propisanim nabijanjem. Pripremljeni materijal dovesti, ubaciti u jarak, razgrnuti i poravnati prema niveleti uzdužnog profila, tako da debljina posteljice ispod cijevi bude 10 cm. Posteljica mora biti ravna i prilagođena obliku cijevi u uzdužnom smjeru da cijev po cijeloj duljini naliježe na istu. Podmetanje kamena ispod cijevi ili podupiranje najstrože se zabranjuje. U cijeni je sav rad i materijal. Obračun po m3 izvedene posteljice. </t>
    </r>
  </si>
  <si>
    <r>
      <t xml:space="preserve">Izrada obloge cijevi (iznad cijevi) sitnim materijalom, </t>
    </r>
    <r>
      <rPr>
        <sz val="10"/>
        <rFont val="Calibri"/>
        <family val="2"/>
      </rPr>
      <t>krupnoće zrna do 8 mm, sa propisanim nabijanjem.  Nakon polaganja cijevi na posteljicu i montaže cjevovoda, cijevi zasuti opisanim sitnim materijalom do 30 cm iznad tjemena  cijevi, uz pažljivo nabijanje i polijevanje. Obračun po m3 izvedene obloge i zasipa u zbijenom stanju.  U cijeni je sav rad i materijal.</t>
    </r>
  </si>
  <si>
    <r>
      <rPr>
        <b/>
        <sz val="10"/>
        <rFont val="Calibri"/>
        <family val="2"/>
      </rPr>
      <t>Zatrpavanje rova nasipom od miješanih materijala</t>
    </r>
    <r>
      <rPr>
        <sz val="10"/>
        <rFont val="Calibri"/>
        <family val="2"/>
      </rPr>
      <t xml:space="preserve"> iz kamenoloma (u ovom materijalu ne smije biti kamenja promjera većeg od 12 cm te raslinja i humusa) nakon izrade obloge cijevi. U cijeni je strojni utovar kvalitetnog materijala iz kamenoloma (nabava uključena), transport te ugradnja u rov prema projektu. Strojno nasipanje i razastiranje, prema potrebi vlaženje ili sušenje, planiranje nasipanih slojeva debljine prema projektu (do tampona ispod kolnika), te zbijanje s odgovarajućim sredstvima, a prema odredbama OTU. U cijenu je uključen sav rad i materijal. Završni sloj prije izrade kolničke konstrukcije sabiti na modul stišljivosti Ms &gt; 40 MN/m2. Obračun po m3 zatrpanog rova u zbijenom stanju sa miješanim materijalom iz kamenoloma.</t>
    </r>
  </si>
  <si>
    <r>
      <rPr>
        <b/>
        <sz val="10"/>
        <rFont val="Calibri"/>
        <family val="2"/>
      </rPr>
      <t>Izrada izravnavajućih slojeva (podložni beton)</t>
    </r>
    <r>
      <rPr>
        <sz val="10"/>
        <rFont val="Calibri"/>
        <family val="2"/>
      </rPr>
      <t xml:space="preserve"> C12/15. Beton je debljine 10 cm dimenzija 150×150 cm. U cijenu je uključena dobava i ugradnja betona u jamu okna. Stavkom obračunata i odgovarajuća (bočna) oplata.</t>
    </r>
  </si>
  <si>
    <r>
      <rPr>
        <b/>
        <sz val="10"/>
        <rFont val="Calibri"/>
        <family val="2"/>
      </rPr>
      <t>Izrada izravnavajućih slojeva (donja podložna ploča)</t>
    </r>
    <r>
      <rPr>
        <sz val="10"/>
        <rFont val="Calibri"/>
        <family val="2"/>
      </rPr>
      <t xml:space="preserve"> za revizijska okna betonom  C25/30. Beton je debljine 20 cm, dimenzija 140×140 cm. U cijenu je uključena dobava i ugradnja betona u jamu okna. Stavkom obračunata i odgovarajuća (bočna) oplata.</t>
    </r>
  </si>
  <si>
    <r>
      <rPr>
        <b/>
        <sz val="10"/>
        <rFont val="Calibri"/>
        <family val="2"/>
      </rPr>
      <t>Izrada AB rasteretne ploče</t>
    </r>
    <r>
      <rPr>
        <sz val="10"/>
        <rFont val="Calibri"/>
        <family val="2"/>
      </rPr>
      <t xml:space="preserve"> dimenzija 1,70x1,70x0,20 m sa otvorom f67 cm (odnosno 2,0 cm šire od vanjskog ruba okna) za PEHD montažna revizijska okna oborinskog kolektora armiranim betonom C30/37. Zaštitni sloj betona iznosi 4 cm. Rasteretna ploča postavlja se tako da se ne oslanja na tijelo PEHD okna Ø 1000 mm već se opterećenje prenosi na zbijeni materijal oko okna. Modul stišljivosti Ms &gt; 100 MN/m2 u širini najmanje 100 cm od tijela okna. 
Visinska razlika između vrha PEHD okna i AB rasteretne ploče mora iznositi najmanje 10 cm (Rasteretna ploča je viša). Na propisno postavljenu AB rasteretnu ploču polaže se betonski nosač okvira poklopca. Debljina ploče je 20 cm. Armatura B500A i B500B. Stavkom obračunata i odgovarajuća (bočna) oplata.</t>
    </r>
  </si>
  <si>
    <r>
      <rPr>
        <b/>
        <sz val="10"/>
        <rFont val="Calibri"/>
        <family val="2"/>
      </rPr>
      <t>Izrada AB nosača okvira poklopca</t>
    </r>
    <r>
      <rPr>
        <sz val="10"/>
        <rFont val="Calibri"/>
        <family val="2"/>
      </rPr>
      <t xml:space="preserve"> dimenzija 1,20x1,20x0,15 m sa otvorom f58 cm za PEHD montažna revizijska okna oborinskog kolektora armiranim betonom C30/37. Zaštitni sloj betona iznosi 4 cm. Nosač okvira poklopca postavlja se tako da se oslanja na AB rasteretnu ploču te da mora biti minimalno 10 cm iznad tijela PEHD okna.
Na propisno postavljen AB nosač okvira poklopca polaže se lijevano-željezni okvira poklopca. Debljina nosača je 15 cm. Armatura B500A i B500B. Stavkom obračunata i odgovarajuća (bočna) oplata.</t>
    </r>
  </si>
  <si>
    <r>
      <rPr>
        <b/>
        <sz val="10"/>
        <rFont val="Calibri"/>
        <family val="2"/>
        <charset val="238"/>
      </rPr>
      <t xml:space="preserve">Izvedba betonskog dijela upojne jame 1 </t>
    </r>
    <r>
      <rPr>
        <sz val="10"/>
        <rFont val="Calibri"/>
        <family val="2"/>
        <charset val="238"/>
      </rPr>
      <t>na kraju kolektora OB1.
Stavka obuhvaća izvedbu podložnog betona, betonom klase C16/20 dimenzija: širina 60 cm visine 10 cm, zatim temelja betonom klase C30/37 presjeka širine 50 cm i visine 40 cm, zidova betonom klase C30/37 debljine 25 cm visine 210 cm, ploče betonom klase C30/37 vanjskih dimenzija 450x350x25cm sa otvorom (betonskim oknom 140x140 cm) na čjem će se vrhu izvesti poklopac za reviziju. Na vrhu užeg okna ostaviti otvor promjera 58 cm u kutu ploče okna. U svemu prema detalju u projektu. Potrebno je izvesti i otvore u zidovima kao i ugraditi 3 perforirane cijevi promjera DN200 za procjeđivanje vode iz betonskog dijela upojne jame u okolni teren. U cijenu uračunati sav rad i materijal. U cijeni je i dobava i ugradnja lijevanoželjeznih stupaljki (11 kom) na razmaku od 30 cm s tom da se prva ugrađuje na 50 cm od vrha poklopca.</t>
    </r>
  </si>
  <si>
    <r>
      <t>Obračun po m3 betona, m2</t>
    </r>
    <r>
      <rPr>
        <vertAlign val="superscript"/>
        <sz val="10"/>
        <rFont val="Calibri"/>
        <family val="2"/>
        <charset val="238"/>
      </rPr>
      <t xml:space="preserve"> </t>
    </r>
    <r>
      <rPr>
        <sz val="10"/>
        <rFont val="Calibri"/>
        <family val="2"/>
        <charset val="238"/>
      </rPr>
      <t>oplate i kg armature.</t>
    </r>
  </si>
  <si>
    <r>
      <rPr>
        <b/>
        <sz val="10"/>
        <rFont val="Calibri"/>
        <family val="2"/>
        <charset val="238"/>
      </rPr>
      <t xml:space="preserve">Izvedba betonskog dijela upojne jame 2 </t>
    </r>
    <r>
      <rPr>
        <sz val="10"/>
        <rFont val="Calibri"/>
        <family val="2"/>
        <charset val="238"/>
      </rPr>
      <t>na kraju kolektora OB3.
Stavka obuhvaća izvedbu podložnog betona, betonom klase C16/20 dimenzija: širina 60 cm visine 10 cm, zatim temelja betonom klase C30/37 presjeka širine 50 cm i visine 40 cm, zidova betonom klase C30/37 debljine 25 cm visine 240 cm, ploče betonom klase C30/37 vanjskih dimenzija 550x350x25cm sa otvorom (betonskim oknom 140x140 cm) na čjem će se vrhu izvesti poklopac za reviziju. Na vrhu užeg okna ostaviti otvor promjera 58 cm u kutu ploče okna. U svemu prema detalju u projektu. Potrebno je izvesti i otvore u zidovima kao i ugraditi 3 perforirane cijevi promjera DN200 za procjeđivanje vode iz betonskog dijela upojne jame u okolni teren. U cijenu uračunati sav rad i materijal. U cijeni je i dobava i ugradnja lijevanoželjeznih stupaljki (11 kom) na razmaku od 30 cm s tom da se prva ugrađuje na 50 cm od vrha poklopca.</t>
    </r>
  </si>
  <si>
    <r>
      <rPr>
        <b/>
        <sz val="10"/>
        <rFont val="Calibri"/>
        <family val="2"/>
      </rPr>
      <t xml:space="preserve">Izrada betonske posteljice i obloge cijevi slivničkih spojeva od betona klase C16/20 te zaštitne betonske ploče iznad cijevi propusta. </t>
    </r>
    <r>
      <rPr>
        <sz val="10"/>
        <rFont val="Calibri"/>
        <family val="2"/>
      </rPr>
      <t>Betonska posteljica je debljine 10 cm, a spoj slivnika iznad cijevi debljine najmanje 10 cm s ručnim ravnanjem i planiranjem. Zaštitna betonska ploča je debljine 10 cm, u širini rova. U cijeni je oplata, beton te sav rad i ostali materijal. Obračun po m3</t>
    </r>
  </si>
  <si>
    <r>
      <rPr>
        <b/>
        <sz val="10"/>
        <rFont val="Calibri"/>
        <family val="2"/>
      </rPr>
      <t>Izrada zaštite križanja oborinske odvodnje i projektiranih instalacija</t>
    </r>
    <r>
      <rPr>
        <sz val="10"/>
        <rFont val="Calibri"/>
        <family val="2"/>
      </rPr>
      <t>. Na mjestu gdje dolazi do međusobnog križanja kolektora oborinske odvodnje i vodovoda mora se izvršiti zaštita slojem betona C12/15, u širini rova, duljine min. 3,0 m, iznad i ispod oborinskog cjevovoda visine 10 cm. U jediničnu cijenu uračunata je potrebna oplata te dobava, ugradba i njega betona, te sav drugi rad i materijal potreban za dovršenje rada. Obračun po komadu zaštite križanja.</t>
    </r>
  </si>
  <si>
    <r>
      <t xml:space="preserve">Utovar, transport i ugradnja betonske rasteretne ploče </t>
    </r>
    <r>
      <rPr>
        <sz val="10"/>
        <rFont val="Calibri"/>
        <family val="2"/>
      </rPr>
      <t xml:space="preserve">protiv slijeganja (iz stavke betonskih radova). Pažljivo spuštanje dizalicom na pripremljenu podlogu. Podloga mora biti zbijena na min. 100 MN/m2, stupanj zbijenosti 100%, tlocrtno minimalno 100 cm oko okna. </t>
    </r>
  </si>
  <si>
    <r>
      <t xml:space="preserve">Utovar, transport i ugradnja nosača okvira poklopca </t>
    </r>
    <r>
      <rPr>
        <sz val="10"/>
        <rFont val="Calibri"/>
        <family val="2"/>
      </rPr>
      <t>za ugradnju lijevano-željeznog nosača kanalskog poklopca (iz stavke betonskih radova). Pažljivo spuštanje dizalicom na već ugrađenu rasteretnu ploču. Nakon polaganja nosača isti je potrebno u četiri točke osigurati da se onemogući horizontalno pomicanje po rasteretnoj ploči (ubušiti 4f18 duljine 15 cm uz nosač okvira u rasteretnu ploču)</t>
    </r>
  </si>
  <si>
    <r>
      <t xml:space="preserve">Raznošenje duž rova, polaganje u rov i montaža PVC, PP ILI PEHD kanalizacijskih cijevi SN8 na prethodno pripremljenu podlogu (posteljicu) od sitnog kamenog materijala. </t>
    </r>
    <r>
      <rPr>
        <sz val="10"/>
        <rFont val="Calibri"/>
        <family val="2"/>
      </rPr>
      <t>U stavci je uračunata i ugradnja svih potrebnih spojnica za cijevi i spoj na okna i sve gumene brtve. Obračun po m1 cijevi.</t>
    </r>
  </si>
  <si>
    <r>
      <t>Dobava, transport i istovar na gradilišni deponij PEHD ili PP tipskih montažnih revizijskih okana DN1000 mm</t>
    </r>
    <r>
      <rPr>
        <sz val="10"/>
        <rFont val="Calibri"/>
        <family val="2"/>
      </rPr>
      <t xml:space="preserve"> za kanalizacijske kolektore oborinske odvodnje. Okna industrijski proizvedena (višedijelna ili jednodijelna), s kinetom oblikovanom prema specifikaciji. Sastavni dijelovi okna su konus, tijelo i baza međusobno zavareni nerastavljivim i vodotijesnim spojem prema DVS zahtjevima. 
Unutarnji promjer ulaznog dijela konusa mora biti min. 640 mm. 
Spojevi cijevi kolektora na PEHD ili PP okna/cijevi trebaju biti od tvornički izvedenih obuhvatnih stezaljki sa cijevnim brtvama ili naglavkom s brtvom. 
Visina okana, tlocrtni smještaj priključaka cijevi i njihovi profili definirani su shemom okana u izvedbenom projektu.
Narudžbu vršiti na temelju projektne dokumentacije gdje su definirane dubine i kutovi spojnih cjevovoda. Obračun po komadu okna.</t>
    </r>
  </si>
  <si>
    <r>
      <t>Raznošenje duž rova, polaganje u rov i montaža na gradilišni deponij PEHD ili PP tipskih montažnih revizijskih okana DN1000 mm</t>
    </r>
    <r>
      <rPr>
        <sz val="10"/>
        <rFont val="Calibri"/>
        <family val="2"/>
      </rPr>
      <t xml:space="preserve"> za kanalizacijske kolektore oborinske odvodnje. Ugradnja donjeg dijela vrši se na podložnu ploču na predviđenu visinsku kotu nivelete. U cijeni je i ugradnja svih dijelova okna, spojnica, stezaljki i brtvenog materijala.</t>
    </r>
  </si>
  <si>
    <r>
      <t xml:space="preserve">Ispitivanje na vodonepropusnost položenih gravitacijskih cjevovoda </t>
    </r>
    <r>
      <rPr>
        <sz val="10"/>
        <rFont val="Calibri"/>
        <family val="2"/>
      </rPr>
      <t>i pripadnih revizijskih okana, slivnika i linijskih rešetki po dionicama, a koje prethodi zasipavanju obloge oko cijevi i zatrpavanju rova. Ispitivanje provesti prema opisu u posebnim tehničkim uvjetima, odnosno sukladno O.T.U. 3-04.3. Punjenje vodom mora se izvesti polagano, tako da zrak može slobodno izaći. U cijenu je uračunata voda potrebna za ispitivanje te sav potrebni materijal i rad.</t>
    </r>
  </si>
  <si>
    <r>
      <t>Elaborat izvedenog stanja i objekata,</t>
    </r>
    <r>
      <rPr>
        <sz val="10"/>
        <rFont val="Calibri"/>
        <family val="2"/>
      </rPr>
      <t xml:space="preserve"> predaje se investitoru u cjelovitom kartiranom i digitalnom obliku. Broj primjeraka prema dogovoru s investitorom (ovisno o potrebama investitora i komunalnih poduzeća. Elaborat mora biti izrađen u apsolutnim (x, y, z) koordinatama i ovjeren od nadležnog katastarskog ureda. Mjeri se i plaća po kilometru trase i po kompletu za  objekte.
Sve u skladu s točkom 1-02.6. OTU-a.</t>
    </r>
  </si>
  <si>
    <t>ravni komad s prirubnicama FF DN 100mm  L= 600mm</t>
  </si>
  <si>
    <t>otcjepni komad s prirubnicama T DN1/DN2 100/80mm L= 360/175mm</t>
  </si>
  <si>
    <t xml:space="preserve">otcjepni komad s prirubnicama T DN1/DN2 100/100mm L= 360/180mm </t>
  </si>
  <si>
    <t>križni komad s prirubnicama TT DN1/DN2 100/100mm L= 360/360mm</t>
  </si>
  <si>
    <t>NH DN 80 mm, dubina ugradnje Rd= 1.0 m</t>
  </si>
  <si>
    <t>PH DN 80 mm, dubina ugradnje Rd= 1.0 m</t>
  </si>
  <si>
    <t>C) TROŠKOVNIK VODOVODA</t>
  </si>
  <si>
    <r>
      <rPr>
        <b/>
        <sz val="10"/>
        <rFont val="Calibri"/>
        <family val="2"/>
        <charset val="238"/>
      </rPr>
      <t>Zatrpavanje građevinske jame</t>
    </r>
    <r>
      <rPr>
        <sz val="10"/>
        <rFont val="Calibri"/>
        <family val="2"/>
        <charset val="238"/>
      </rPr>
      <t xml:space="preserve"> nakon izvedbe vodovodnog okna materijalom iz kamenoloma, frakcija do 12 cm. Zatrpavanje se vrši u slojevima od 30 cm do nivoa posteljice prometnice, uz potrebno nabijanje do minimalno Ms=40 MN/m</t>
    </r>
    <r>
      <rPr>
        <vertAlign val="superscript"/>
        <sz val="10"/>
        <rFont val="Calibri"/>
        <family val="2"/>
        <charset val="238"/>
      </rPr>
      <t>2</t>
    </r>
    <r>
      <rPr>
        <sz val="10"/>
        <rFont val="Calibri"/>
        <family val="2"/>
        <charset val="238"/>
      </rPr>
      <t>.</t>
    </r>
  </si>
  <si>
    <r>
      <rPr>
        <b/>
        <sz val="10"/>
        <rFont val="Calibri"/>
        <family val="2"/>
        <charset val="238"/>
      </rPr>
      <t>Betoniranje bloka ispod armature u zasunskom oknu.</t>
    </r>
    <r>
      <rPr>
        <sz val="10"/>
        <rFont val="Calibri"/>
        <family val="2"/>
        <charset val="238"/>
      </rPr>
      <t xml:space="preserve"> Blok izraditi od betona C16/20, prosječne dimenzije bloka 30 x 30 x 75 cm. Blokovi se betoniraju prilikom ugradnje armature. U jediničnu cijenu uračunata je potrebna oplata te dobava, ugradba i njega betona, te sav drugi rad i materijal potreban za dovršenje rada. Obračun po m3 betona i m2 oplate.</t>
    </r>
  </si>
  <si>
    <r>
      <rPr>
        <b/>
        <sz val="10"/>
        <rFont val="Calibri"/>
        <family val="2"/>
        <charset val="238"/>
      </rPr>
      <t>Izrada zaštite križanja vodovoda i projektiranih instalacija</t>
    </r>
    <r>
      <rPr>
        <sz val="10"/>
        <rFont val="Calibri"/>
        <family val="2"/>
      </rPr>
      <t>. Na mjestu gdje dolazi do međusobnog križanja vodovoda i kolektora oborinske odvodnje mora se izvršiti zaštita cjevovoda slojem betona C12/15, u širini rova, duljine min. 3,0 m, iznad i ispod cjevovoda. U jediničnu cijenu uračunata je potrebna oplata te dobava, ugradba i njega betona, te sav drugi rad i materijal potreban za dovršenje rada. Obračun po komadu zaštite križanja.</t>
    </r>
  </si>
  <si>
    <t>I. NISKONAPONSKA MREŽA - JAVNA RASVJETA</t>
  </si>
  <si>
    <t>I.I. GRAĐEVINSKI I ZEMLJANI RADOVI</t>
  </si>
  <si>
    <t>BR.</t>
  </si>
  <si>
    <t>NAZIV STAVKE</t>
  </si>
  <si>
    <t>JM</t>
  </si>
  <si>
    <t>KOLIČINA</t>
  </si>
  <si>
    <t>CIJENA</t>
  </si>
  <si>
    <t>IZNOS</t>
  </si>
  <si>
    <t>1.</t>
  </si>
  <si>
    <t xml:space="preserve">Iskop i zatrpavanje kanala bez obzira na kategoriju tla za polaganje energetskog kabela i trakastog uzemljivača.  Kabel položiti u sloj pješčane posteljice debljine 15 cm. Nakon postave kabela ugraditi drugi sloj pješčane posteljice u debljini od 15 cm, te na kabel ostaviti plastične štitnike i do njih bakarno uže Cu 50 mm2, te ugraditi sloj pijeska debljini od 10 cm. Ostatak kanala zasuti sitnim  materijalom iz iskopa u slojevima po 25 cm do visine 30 cm od okolnog terena, te položiti Vrpcu upozorenja ”Pozor energetski kabel”. Ostatak kanala zasuti materijalom iz iskopa. Višak materijala odvesti na deponiju, uz prethodno rasplaniranje i dovođenje terena u prvobitno stanje. </t>
  </si>
  <si>
    <t>-Dimenzija zemljanog kanala je 80x40cm.</t>
  </si>
  <si>
    <t>m</t>
  </si>
  <si>
    <t>-Dimenzija zemljanog kanala je 120x50cm.</t>
  </si>
  <si>
    <t>2.</t>
  </si>
  <si>
    <t xml:space="preserve">Dobava i ugradnja plastične cijevi  za zaštitu kabela ispod prometnice.
U cijenu uračunati i oblaganje cijevi betonom 
MB 20 u debljini od 15 cm
</t>
  </si>
  <si>
    <t>-PVCfi160</t>
  </si>
  <si>
    <t>3.</t>
  </si>
  <si>
    <t>Iskop jame za temelje stupova javne rasvjete, bez obzira na kategoriju tla, dimenzija 110x110x120cm (dužinaxširinaxdubina jame) sa zatrpavanjem i odvozom materijala. 
NAPOMENA: Prije iskopa korigirati dimenzije s obzirom na odabrani stup i upute proizvođača stupa o minimalnim dimenzijama temelja stupa za zonu vjetra 3.</t>
  </si>
  <si>
    <t>4.</t>
  </si>
  <si>
    <t>Izrada temelja rasvjetnih supova dimenzije 100x100x110cm od mareke betona MB-25.  U cijenu uračunata i ugradnja temeljnih vijaka (ankera) (isporučuju se sa stupom) te dobava i ugradnja 2m cijevi PVCfi50 za uvod kabela.
NAPOMENA: Prije izrade temelja korigirati dimenzije s obzirom na odabrani stup i upute proizvođača stupa o minimalnim dimenzijama temelja stupa za zonu vjetra 3.</t>
  </si>
  <si>
    <t>Iskop jame za postavu betonskog temelja novog razvodnog samostojećeg ormara javne rasvjete (dimenzije ormara 605x320x1000mm)</t>
  </si>
  <si>
    <t>UKUPNO</t>
  </si>
  <si>
    <t>I.II. ELEKTROMONTAŽNI RADOVI</t>
  </si>
  <si>
    <t>Dobava i ugradnja u zemljani kanal i do razdjelnice stupa/ormara kabela XP00-A 4x25 mm2</t>
  </si>
  <si>
    <t>Dobava, doprema i ugradnja unutar stupa kabela PP00-Y 3x1,5mm2 od razdjelnice stupa do rasvjetne armature</t>
  </si>
  <si>
    <t>Dobava, doprema i ugradnja užeta za uzemljivač   Cu 50 mm2</t>
  </si>
  <si>
    <t>Dobava i ugradanja iznad kabela PVC štitnika dužine 1m. Pri polaganju izvršiti preklop od 10cm.</t>
  </si>
  <si>
    <t>Dobava i ugradnja plastične vrpce upozorenja "POZOR-ENERGETSKI KABEL"</t>
  </si>
  <si>
    <t>6.</t>
  </si>
  <si>
    <t>Dobava i ugradnja odvojne H stezaljka 50/50 Cu. Dvije po spoju</t>
  </si>
  <si>
    <t>7.</t>
  </si>
  <si>
    <t>Dobava i montaža stopice Cu-50mm2</t>
  </si>
  <si>
    <t>8.</t>
  </si>
  <si>
    <t>Izrada spoja novog kabela tipa XP00-A 4x25mm2 na postojeći kabele javne rasvjete te uvod u novoprojektirani ormar javne rasvjete. Stavka uključuje sav potreban spojni, ovijesni i sitan materijal.</t>
  </si>
  <si>
    <t>paušal</t>
  </si>
  <si>
    <t>9.</t>
  </si>
  <si>
    <t>10.</t>
  </si>
  <si>
    <t>11.</t>
  </si>
  <si>
    <t>12.</t>
  </si>
  <si>
    <t>13.</t>
  </si>
  <si>
    <t>14.</t>
  </si>
  <si>
    <t>15.</t>
  </si>
  <si>
    <t>Dobava, ugradnja i spajanje razdjelnica za ulaz(izlaz do 2 4-žilna kabela presjeka 25mm2, komplet sa osiguračima u stupovima JR</t>
  </si>
  <si>
    <t>16.</t>
  </si>
  <si>
    <t>Spajanje kabele JR u razdjelnicama JR stupova u sistemu ulaz/izlaz</t>
  </si>
  <si>
    <t>18.</t>
  </si>
  <si>
    <t>Dobava i ugradnja armirano-betnoskog postolja razvodnog ormara dimenzija 605x495x1235mm  u prethodno iskopanu rupu. U cijenu uračunati i dobavu i montažu 4 vijaka M12 za potrebe montaže ormara</t>
  </si>
  <si>
    <t>19.</t>
  </si>
  <si>
    <t>Dobava i ugradnja razvodnog ormara dimenzija tip RRP 01, dimenzija 605x495x1000mm  na prethodno montirano temelje sa ugrađenom opremom:
- NV/NH rastavna sklopka vel. 000  - kom 2
- NV/NH visokoučinski osigurač - kom 6
- odvodnik prenapona KO-280V, 20kA - kom 1
- temeljna ploča, sabirnice i sav ostali sitni spojni i priključni materijal, spajanje ormara te izrada jednopolne sheme izvedenog stanja</t>
  </si>
  <si>
    <t>20.</t>
  </si>
  <si>
    <t>21.</t>
  </si>
  <si>
    <t>22.</t>
  </si>
  <si>
    <t>I.III. DEMONTAŽNI RADOVI I ZAŠTITA POSTOJEĆE NNM</t>
  </si>
  <si>
    <t>Pažljiva demontaža i predaja koncesionaru održavanja javne rasvjete ili investitoru postojeće rasvjetne armature</t>
  </si>
  <si>
    <t>Pažljiva demontaža i predaja koncesionaru održavanja javne rasvjete ili investitoru postojećih betosnkih stupova javne rasvjete</t>
  </si>
  <si>
    <t>Zaštita postojeće podzemne niskonaponske mreže na dijelu obuhvata u dužini trase od 300m.
Po potrebi ukoliko se utvrdi na terenu da trasa postojećih NN i priključnih vodova ometaju radove iste je potrebno kablirati i izmaknuti sa kabelom tipa NA2XY-O 4x150SM za glavne vodove i kabelom odgovarajućeg tipa za priključne vodove</t>
  </si>
  <si>
    <t>I.IV. PRIPREMNO ZAVRŠNI RADOVI</t>
  </si>
  <si>
    <t>Upoznavanje trase NN mreže te kolčenje kabelske trase</t>
  </si>
  <si>
    <t xml:space="preserve">Priprema, organizacija i zaštita gradilišta, te manji nepredviđeni radovi  </t>
  </si>
  <si>
    <t>Isklop i puštanje pod napon, a po HEP DP "Elektra" Zadar troškovniku</t>
  </si>
  <si>
    <t xml:space="preserve">paušal </t>
  </si>
  <si>
    <t>Izrada geodetske karte izvedenog stanja, ovjerene od strane katastra</t>
  </si>
  <si>
    <t>Ispitivanje i mjerenje te izdavanje mjernog protokola:
-otpor izolacije
-otpor uzemljenj
-otpor petlje</t>
  </si>
  <si>
    <t>II. DISTRIBUTIVNA TELEKOMUNIKACIJSKA KANALIZACIJA</t>
  </si>
  <si>
    <t>II.I. GRAĐEVINSKI I ZEMLJANI RADOVI</t>
  </si>
  <si>
    <t>Iskop i zatrpavanje kanala dubine 0,8m i širine 0,4m bez obzira na kategoriju tla. Dno poravnato i pripremljeno za polaganja DTK. Nakon polaganja , kanal zatrpati i teren poravnati. Višak materijala odvesti na deponiju.
Stavka uključuje dobava i izrada kabelske posteljice od sitnog pijeska i dobavui trake upozorenja. Izrada posteljice treba biti u dvije faze po 0,10+0,2 m, prije polaganja i poslije polaganja cijevi</t>
  </si>
  <si>
    <t>Iskop i zatrpavanje kanala dubine 0,95m i širine 0,4m na prijelazu preko ceste,bez obzira na kategoriju tla. Dno poravnato i pripremljeno za polaganja DTK. Nakon polaganja , kanal zatrpati i teren poravnati. Višak materijala odvesti na deponiju.
Stavka uključuje dobava i izrada kabelske posteljice od sitnog pijeska,dobava trake upozorenja, i izradu zaštitinog betonskog sloja 0,2m od marke betona MB-20. Izrada posteljice treba biti u dvije faze po 0,10+0,2 m, prije polaganja i poslije polaganja cijevi.</t>
  </si>
  <si>
    <t>Iskop rupe za postavu zdenca tipa MZ D0</t>
  </si>
  <si>
    <t>Iskop rupe za postavu zdenca tipa MZ D1</t>
  </si>
  <si>
    <t>Dobava i postavljanje u zelenom pojasu ili pješačkom pojasu kabelskog zdenaca tipa  MZ D0 / 125kN  sa svim potrebnim radovima.</t>
  </si>
  <si>
    <t>Dobava i postavljanje u zelenom pojasu ili pješačkom pojasu kabelskog zdenaca tipa  MZ D1 / 150kN  sa svim potrebnim radovima.</t>
  </si>
  <si>
    <t>Dobava, doprema i polaganje cijevi u prethodno iskopani zemljani rov.
Stavka sadrže sav potreban materijal i sve radove za polaganje cijevi sa odstojnim držačima direktno u zemlju; zaštita pijeskom; međusobno spajanje cijevi i uvođenje cijevi u zdence; čišćenje i provjera prohodnosti cijevi (kalibracija); postavljanje čepova na krajevima, označavanje cijevi odgovarajućim termo ili mehaničkim oznakama, postavljanje traka za upozorenje.</t>
  </si>
  <si>
    <t>-PVC d=110  mm</t>
  </si>
  <si>
    <t>-PEHD d=50  mm</t>
  </si>
  <si>
    <t>II.II. DEMONTAŽNI RADOVI I ZAŠTITA POSTOJEĆE MREŽE</t>
  </si>
  <si>
    <t>Izmještanje dijela postojeće EKI u vlasništvu TK operatera u novu trasu nogostupa. Stavka uključuje sve potrebne radove za potrebe prespajanja postojećih korisnika
Duljina trase 250m.</t>
  </si>
  <si>
    <t>II.II. PRIPREMNO ZAVRŠNI RADOVI</t>
  </si>
  <si>
    <t>Upoznavanje trase DTK te kolčenje trase</t>
  </si>
  <si>
    <t>REKAPITULACIJA TROŠKOVA</t>
  </si>
  <si>
    <t>SVEUKUPNO</t>
  </si>
  <si>
    <t>D) JAVNA RASVJETA I DTK MREŽA</t>
  </si>
  <si>
    <r>
      <t xml:space="preserve">Izrada geodetskog elaborata iskolčenja prema projektnoj dokumentaciji. </t>
    </r>
    <r>
      <rPr>
        <sz val="10"/>
        <rFont val="Calibri"/>
        <family val="2"/>
        <charset val="238"/>
      </rPr>
      <t>Elaborat se izrađuje u tri (3) primjerka u pisanom obliku i elaborat u digitalnom obliku. Mjeri se i plaća po kilometru trase, priključnih cesta i objekata.
Sve u skladu s točkom 1-02. OTU-a.</t>
    </r>
  </si>
  <si>
    <t>Iskop - obračun po m3</t>
  </si>
  <si>
    <t>Nasip - obračun po m3</t>
  </si>
  <si>
    <t>Geotekstil - obračun po m2</t>
  </si>
  <si>
    <r>
      <t>Zamjena slabonosivog temeljnog tla prometnice.</t>
    </r>
    <r>
      <rPr>
        <sz val="10"/>
        <rFont val="Calibri"/>
        <family val="2"/>
        <charset val="238"/>
      </rPr>
      <t xml:space="preserve">
Strojni iskop slabo nosivog tla u debljini prema uputama nadzornog inženjera, s utovarom u prijevozno sredstvo i transportom na mjesto deponiranja. U cijenu je uključen iskop, utovar u transportno vozilo, prijevoz materijala na trajnu deponiju udaljenosti veće od 5 km koju osigurava izvođač radova. 
Nabava, doprema i postavljanje geotekstila na temeljno tlo. Stavka obuhvaća ugradnju zaštitnog geotekstila površinske mase 200 g/m2, na temeljno tlo prije izrade nasipa. Preklapanje pojedinih slojeva iznosi minimalno 20 cm.
Izrada nasipa od kamenog materijala materijalom iz kamenoloma ili pozajmišta. Strojno nasipavanje razastiranje i zbijanje prema odredbama OTU-a. 
Obračun se vrši po m3 stvarno izvršenog iskopa tla u sraslom stanju.</t>
    </r>
  </si>
  <si>
    <r>
      <rPr>
        <b/>
        <sz val="10"/>
        <rFont val="Calibri"/>
        <family val="2"/>
      </rPr>
      <t>Uređenje upojne jame 1.</t>
    </r>
    <r>
      <rPr>
        <sz val="10"/>
        <rFont val="Calibri"/>
        <family val="2"/>
      </rPr>
      <t xml:space="preserve"> Nakon iskopa dno i stranice jame obložiti netkanim geotekstilom 300 g/m2 radi odvajanja postojećeg tla od kamenog materijala kojim će se obložiti jama. Zatrpavanje kamenim materijalom zrna jednake veličine: 40 cm oko upojne jame ispod perforiranih cijevi i veličine 20 cm iznad peforiranih cijevi. U cijeni je strojni utovar probranog materijala iz kamenoloma, transport te ugradnja u građevinsku jamu prema projektu. Strojno nasipanje i razastiranje, planiranje nasipanih slojeva debljine prema projektu.  Ispod kamena postavlja se tamponski sloj veličine zrna 32-64 mm. Kameni nabačaj završiti 20 cm ispod kote uređenog terena. Na uređenoj površini također izvesti polaganje netkanog geotekstila na koji je potrebno isplanirati plodni zemljani materijal. Spojeve geotekstila preklapati u skladu sa uputama proizvođača. U cijenu je uključen sav rad i materijal. </t>
    </r>
  </si>
  <si>
    <r>
      <rPr>
        <b/>
        <sz val="10"/>
        <rFont val="Calibri"/>
        <family val="2"/>
      </rPr>
      <t>Uređenje upojne jame 2.</t>
    </r>
    <r>
      <rPr>
        <sz val="10"/>
        <rFont val="Calibri"/>
        <family val="2"/>
      </rPr>
      <t xml:space="preserve"> Nakon iskopa dno i stranice jame obložiti netkanim geotekstilom 300 g/m2 radi odvajanja postojećeg tla od kamenog materijala kojim će se obložiti jama. Zatrpavanje kamenim materijalom zrna jednake veličine: 40 cm oko upojne jame ispod perforiranih cijevi i veličine 20 cm iznad peforiranih cijevi. U cijeni je strojni utovar probranog materijala iz kamenoloma, transport te ugradnja u građevinsku jamu prema projektu. Strojno nasipanje i razastiranje, planiranje nasipanih slojeva debljine prema projektu.  Ispod kamena postavlja se tamponski sloj veličine zrna 32-64 mm. Kameni nabačaj završiti 40 cm ispod kote nivelete ceste. Spojeve geotekstila preklapati u skladu sa uputama proizvođača. U cijenu je uključen sav rad i materijal. </t>
    </r>
  </si>
  <si>
    <r>
      <t>Postavljanje postojećih prethodno uklonjenih i deponirane metalne ograde.</t>
    </r>
    <r>
      <rPr>
        <sz val="10"/>
        <rFont val="Calibri"/>
        <family val="2"/>
        <charset val="238"/>
      </rPr>
      <t xml:space="preserve"> Stavka obuhvaća postavljanje metalne ograde na nove ogradne zidove. Kapiju ugraditi na ogradni zid u dogovoru s vlasnikom parcele i nadzornim inženjerom. U cijenu je uključeno čišćenje i bojanje oštećenih dijelova ograde., nabava nove vodilice koja se ugrađuje u beton i svog pričrsnog pribora.
Obračun po komadu kapije</t>
    </r>
  </si>
  <si>
    <t>Ograda</t>
  </si>
  <si>
    <t>7.2.</t>
  </si>
  <si>
    <t>Vrata duljine 6 m1</t>
  </si>
  <si>
    <t>Pomoćna zgrada u koridoru ceste, obračun po m3</t>
  </si>
  <si>
    <t xml:space="preserve">DN 200, koljeno 90° u slivniku, dobava i ugradnja </t>
  </si>
  <si>
    <r>
      <rPr>
        <b/>
        <sz val="10"/>
        <rFont val="Calibri"/>
        <family val="2"/>
      </rPr>
      <t>Izrada vodolovnih grla.</t>
    </r>
    <r>
      <rPr>
        <sz val="10"/>
        <rFont val="Calibri"/>
        <family val="2"/>
      </rPr>
      <t xml:space="preserve"> Okno vodolovnog grla izvodi se od PVC, PEHD ili PP cijevi DN400. Dubina slivnika 150 cm, dubina taložnice min. 40 cm (niveleta spojne cijevi prema oknu je 110 cm). Ova cijev se polaže na betonsku podlogu površine 80×80 cm, debljine 20 cm. Okno slivnika zaštititi betonom debljine 10 cm (cijev betonirati u oplati tlocrtne dimenzije 60×60cm po cijeloj visini). Podloga i obloga oko cijevi vodolovnog grla izvode se od betona C12/15, a ležaj rešetke izvodi se od betona C25/30. U svakom slivniku koji se spaja na okno mješovite odvodnje i u taložnici linijske rešetke potrebno je ugraditi i koljeno (DN200 - 90°) radi spoja na mješovitu kanalizaciju. Također i čišćenje postojećih okana i slivnika nakon izvedbe radova. U jediničnu cijenu uračunata je dobava i ugradba slivnika dubine 150 cm po komadu slivnika), dobava, ugradba i njega betona, potrebna oplata te sav drugi rad i materijal potreban za izradu vodolovnog grla. Obračun po komadu izvedenog vodolovnog grla - slivnika.</t>
    </r>
  </si>
  <si>
    <r>
      <t xml:space="preserve">Izrada i kvaliteta prema postojećim propisima HRN, DIN, ISO. Sav materijal je za radni tlak od </t>
    </r>
    <r>
      <rPr>
        <b/>
        <sz val="10"/>
        <rFont val="Calibri"/>
        <family val="2"/>
      </rPr>
      <t>10 (16) bara</t>
    </r>
    <r>
      <rPr>
        <sz val="10"/>
        <rFont val="Calibri"/>
        <family val="2"/>
      </rPr>
      <t>.</t>
    </r>
  </si>
  <si>
    <t>Dobava i ugradnja kabelski završetaka za kabel XP00 4x25mm2, tip EPKT 0015 "Raychem" ili jednakovrijedan proizvod</t>
  </si>
  <si>
    <t>Dobava i ugradnja  stopica ALCu-25mm2KSAB 25/12 na žilu energetskog kabela - nula  ili jednakovrijedan proizvod</t>
  </si>
  <si>
    <t>Dobava i ugradnja  stopica ALCu-25mm2 KSAB-C 25/12 na žilu energetskog kabela - faza  ili jednakovrijedan proizvod</t>
  </si>
  <si>
    <t>Dobava i ugradnja toploskupljajuće cijevi plave boje tip CGPT 12/4  ili jednakovrijedan proizvod</t>
  </si>
  <si>
    <t>Dobava i ugradnja toploskupljajuće cijevi crne boje tip MWTM-16/5-A/U  ili jednakovrijedan proizvod</t>
  </si>
  <si>
    <t>Dobava i ugradnja toploskupljajuće cijevi  boje tip MWTM-28/8-1000/172  ili jednakovrijedan proizvod</t>
  </si>
  <si>
    <t>Dobava i ugradnja na prethodno pripremljeno temelje
konični osmerokutni stup javne rasvjete visine 7m za zonu vjetra 3 kao tip KORS 2A/2B-700-3, Dalekovod ili jednakovrijedan proizvod</t>
  </si>
  <si>
    <r>
      <t xml:space="preserve">Izrada izravnavajućeg nosivog sloja </t>
    </r>
    <r>
      <rPr>
        <sz val="10"/>
        <rFont val="Calibri"/>
        <family val="2"/>
        <charset val="238"/>
      </rPr>
      <t>AC 22 base (BIT 50/70) AG6 M2, debljine 6 cm u zbijenom stanju.  U cijeni su sadržani svi troškovi nabave materijala, proizvodnje i ugradnje asfaltne mješavine, prijevoz, oprema i sve ostalo potrebno za potpuno izvođenje radova. Obračun je po m3 ugrađenog nosivog sloja.  Izvedba i kontrola kakvoće prema (HRN EN 13108-1 ili jednakovrijedno)  i tehničkim svojstvima i zahtjevima za građevne proizvode za proizvodnju asfaltnih mješavina i za asfaltne slojeve kolnika.</t>
    </r>
  </si>
  <si>
    <r>
      <t xml:space="preserve">Uklanjanje kamenog ogradnog zida. </t>
    </r>
    <r>
      <rPr>
        <sz val="10"/>
        <rFont val="Calibri"/>
        <family val="2"/>
        <charset val="238"/>
      </rPr>
      <t>Stavka obuhvaća strojno rušenje kamenog zida, utovar materijala u transportno sredstvo i odvoz na deponiju odnosno trajno odlagalište na udaljenost veću od 5 km. Rušenje kamenog zida potrebno je izvesti pažljivo (na krajevima), kako se ne bi oštetio zid koji ostaje. Građevinski otpad deponirati u skladu sa Pravilnikom o građevnom otpadu i otpadu koji sadrži azbest (NN br.69/16).</t>
    </r>
  </si>
  <si>
    <r>
      <t xml:space="preserve">Izrada habajućeg sloja </t>
    </r>
    <r>
      <rPr>
        <sz val="10"/>
        <rFont val="Calibri"/>
        <family val="2"/>
        <charset val="238"/>
      </rPr>
      <t>(srednje prometno opterećenje) AC 11 surf  (BIT 50/70) AG2 M3, debljine 4 cm u zbijenom stanju.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ili jednakovrijedno)  i tehničkim svojstvima i zahtjevima za građevne proizvode za proizvodnju asfaltnih mješavina i za asfaltne slojeve kolnika.</t>
    </r>
  </si>
  <si>
    <r>
      <t xml:space="preserve">Izrada habajućeg sloja </t>
    </r>
    <r>
      <rPr>
        <sz val="10"/>
        <rFont val="Calibri"/>
        <family val="2"/>
        <charset val="238"/>
      </rPr>
      <t>(srednje prometno opterećenje) AC 8 surf  (BIT 50/70) AG4 M4, debljine 4 cm u zbijenom stanju.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ili jednakovrijedno)  i tehničkim svojstvima i zahtjevima za građevne proizvode za proizvodnju asfaltnih mješavina i za asfaltne slojeve kolnika.</t>
    </r>
  </si>
  <si>
    <r>
      <t>Nosač prometnih znakova.</t>
    </r>
    <r>
      <rPr>
        <sz val="10"/>
        <rFont val="Calibri"/>
        <family val="2"/>
        <charset val="238"/>
      </rPr>
      <t xml:space="preserve"> Postavljanje nosača (stupova) i pričvršćivanje prometnih znakova od Fe cijevi promjera 63.5 mm sa zaštitnom vrućim pocinčavanjem prosječne debljine 85 µm odnosno dvostruki sustav iste zaštite dimenzija ili IP Al nosača180 mm (nosači se postavljaju za pričvršćenje prometnih znakova većih dimenzija) i vrste prema projektu prometne opreme i signalizacije a u skladu s Pravilnikom o prometnim znakovima, opremi i signalizaciji na cestama (NN br.92/19) i HRN EN 12899-1 ili jednakovrijedno. u cijenu je uključena nabava i postava stupova u svježi beton dubine min 70 cm. Slobodna visina stupa ispod znaka je 2,20 metara.</t>
    </r>
  </si>
  <si>
    <r>
      <t>Prometni znakovi izričitih naredbi (B).</t>
    </r>
    <r>
      <rPr>
        <sz val="10"/>
        <rFont val="Calibri"/>
        <family val="2"/>
        <charset val="238"/>
      </rPr>
      <t xml:space="preserve"> Postavljanje prometnih znakova izričitih naredbi kružnog oblika, iznimno osmerokut ili istostraničan trokut, promjera (60) cm, prema projektu prometne opreme i signalizacije, a u skladu s Pravilnikom o prometnim znakovima, opremi i signalizaciji na cestama (NN br.92/19) i HRN EN 1116, HRN EN 12889-1, HRNEN 1790 ili jednakovrijedno.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r>
  </si>
  <si>
    <r>
      <t xml:space="preserve">Prometni znakovi obavijesti (C). </t>
    </r>
    <r>
      <rPr>
        <sz val="10"/>
        <rFont val="Calibri"/>
        <family val="2"/>
        <charset val="238"/>
      </rPr>
      <t>Postavljanje prometnih znakova obavijesti oblika kvadrata, prema projektu prometne opreme i signalizacije, a u skladu s Pravilnikom o prometnim znakovima, opremi i signalizaciji na cestama (NN br.92/19) i HRN EN 1116, HRN EN 12889-1, HRNEN 1790 ili jednakovrijedno.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r>
  </si>
  <si>
    <r>
      <t>Dopunske ploče (E).</t>
    </r>
    <r>
      <rPr>
        <sz val="10"/>
        <rFont val="Calibri"/>
        <family val="2"/>
        <charset val="238"/>
      </rPr>
      <t xml:space="preserve"> Postavljanje prometne opreme, znakova (E) oblika pravokutnika, ploča za označavanje oštrog zavoja prema projektu prometne opreme i signalizacije, a u skladu s Pravilnikom o prometnim znakovima, opremi i signalizaciji na cestama (NN br.92/19) i HRN EN 1116, HRN EN 12889-1, HRN EN 1790 ili jednakovrijedno.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r>
  </si>
  <si>
    <r>
      <t>Uzdužne oznake.</t>
    </r>
    <r>
      <rPr>
        <sz val="10"/>
        <rFont val="Calibri"/>
        <family val="2"/>
        <charset val="238"/>
      </rPr>
      <t xml:space="preserve"> Izrada uzdužnih oznaka na kolniku, vrste veličine i boje prema projektu prometne opreme i signalizacije, u skladu s Pravilnikom o prometnim znakovima, opremi i signalizaciji na cestama (NN br.92/19) i HRN EN 1436, HRN EN 1871, HRN EN 1461-1 i 2, HRN U.S4.221, HRN U.S4.222, HRN U.S4.223 ili jednakovrijedno.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m1 izrađenih oznaka.</t>
    </r>
  </si>
  <si>
    <r>
      <t xml:space="preserve">Puna crta za zaustavljanje. </t>
    </r>
    <r>
      <rPr>
        <sz val="10"/>
        <rFont val="Calibri"/>
        <family val="2"/>
        <charset val="238"/>
      </rPr>
      <t xml:space="preserve"> (HRN U.S4.225 ili jednakovrijedno), debljine prema projektu.</t>
    </r>
  </si>
  <si>
    <r>
      <t xml:space="preserve">Isprekidana Crta za zaustavljanje. </t>
    </r>
    <r>
      <rPr>
        <sz val="10"/>
        <rFont val="Calibri"/>
        <family val="2"/>
        <charset val="238"/>
      </rPr>
      <t xml:space="preserve"> (HRN U.S4.225 ili jednakovrijedno), debljine prema projektu.</t>
    </r>
  </si>
  <si>
    <r>
      <t>Pješački prijelaz</t>
    </r>
    <r>
      <rPr>
        <sz val="10"/>
        <rFont val="Calibri"/>
        <family val="2"/>
        <charset val="238"/>
      </rPr>
      <t xml:space="preserve"> prema projektu i u skladu s HRN U.S4.227 ili jednakovrijedno.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m2 ukupne bruto površine oznake.</t>
    </r>
  </si>
  <si>
    <r>
      <t>Nabava, doprema i polaganje Taktilnih opločnika - upozorenja čepaste strukture za kretanje slijepih i slabovidnih osoba</t>
    </r>
    <r>
      <rPr>
        <sz val="10"/>
        <rFont val="Calibri"/>
        <family val="2"/>
        <charset val="238"/>
      </rPr>
      <t xml:space="preserve"> boje kao i prijelaz s nogostupa na razinu kolnika. Nabava, doprema i polaganje tipskih betonskih elemenata čepaste varijante površine, dimenzija 40 x 40 x 8 cm na dijelu prijelaza s nogostupa na razinu kolnika. 
U cijeni je izvedba betonske podloge debljine 10 cm od betona klase C20/25, nabava, doprema i razastiranje sloja  kamenog agregata granulacije 2-4 mm, u debljini 3-5 cm. Postavljeni opločnik utvrditi gumenim ili drvenim čekićem, kompletno postavljenu površinu opločnika zasipati (fugirati) suhim pijeskom granulacije 0-1 mm (najbolje kvarcnim pijeskom). Pijesak mora ući u reške, a višak počistiti metlom. Ovaj postupak ponoviti nekoliko puta, jer pijesak mora skroz popuniti predviđene reške (fuge). Površinu opločnika po potrebi izvaljati ili nabiti vibro-nabijačima koji na radnoj ploči imaju gumenu oblogu. Prilikom izvođenja radova pridržavati se važećih građevinskih normi. Betonski opločnici moraju zadovoljavati sve uvjete prema  HRN EN 1339 ili jednakovrijedno. 
Uz rub taktilne površine, prije izvedbe opločnika ugrađuju se rubnjaci 8/25 cm i upušteni rubnjaci 15/25 cm. Radovi na izvedbi rubnjaka nisu obuhvaćeni ovom stavkom.
Obračun po m2 izvedene čepaste strukture površine.</t>
    </r>
  </si>
  <si>
    <r>
      <rPr>
        <b/>
        <sz val="10"/>
        <rFont val="Calibri"/>
        <family val="2"/>
      </rPr>
      <t>Dobava, doprema na gradilišni deponij, raznošenje duž trase cjevovoda te ugradba kanalizacijskih poklopaca s okvirom, kružnog promjera 600 mm</t>
    </r>
    <r>
      <rPr>
        <sz val="10"/>
        <rFont val="Calibri"/>
        <family val="2"/>
      </rPr>
      <t xml:space="preserve">, od nodularnog lijeva, s okruglim okvirom ravne bočne stijenke od lijevanog željeza obloženog betonom C35/45 (razreda izloženosti XD3, XF4, XA3) sa zamjenjivim amortizacijskim uloškom protiv lupanja  debljine 10 mm smještenim horizontalno u ležište na okviru, stabiliziran trnovima, bez mogućnosti ispadanja, </t>
    </r>
    <r>
      <rPr>
        <b/>
        <sz val="10"/>
        <rFont val="Calibri"/>
        <family val="2"/>
      </rPr>
      <t>razreda opterećenja D400</t>
    </r>
    <r>
      <rPr>
        <sz val="10"/>
        <rFont val="Calibri"/>
        <family val="2"/>
      </rPr>
      <t xml:space="preserve"> (prema HRN EN 124 ili jednakovrijedno) s dva bezvijčana elementa zA zaključavanje izrađena od kompozitnog materijala, bez zgloba, bez premaza. Pritisak okvira na dosjednu površinu iznosi do najviše 2.6 N/mm2. Visina okvira najmanje 125 mm, ukupna masa najmanje 100 kg. Ugradnja odmah tijekom montaže ploče okna ili naknadno uz upotrebu cementnog morta M 10. Obuhvaćen kompletan materijal i rad (O.T.U. 3-04.4.4). Poklopci trebaju biti izvedeni u skladu s Odlukom o kvaliteti i izgledu poklopaca na području Grada Zadra, tj. moraju biti od sivog ljeva, imati strojno obrađen (tokaren) dosjed između poklopaca i okvira, na poklopcu mora biti izrezbaren grb Grada Zadra prema skici u privitku Odluke. Svaki isporučeni poklopac i okvir na sebi mora imati reljefno otisnut broj sarze za dotičnu godinu proizvodnje. Potrebno je priložiti certifikat o sukladnosti sa zahtjevima iz norme HRN EN 124:2005 ili jednakovrijedno, izdan od strane ovlaštene institucije, a usklađen sa sustavom normizacije prema ISO/IEC GUIDE 25:1982 i HRN EN 45011 ili jednakovrijedno.
</t>
    </r>
  </si>
  <si>
    <r>
      <t xml:space="preserve">Dobava i ugradnja slivničke rešetke. </t>
    </r>
    <r>
      <rPr>
        <sz val="10"/>
        <rFont val="Calibri"/>
        <family val="2"/>
      </rPr>
      <t xml:space="preserve">Slivnička ravna rešetka okna svijetlog promjera 435*435, za ugradnju na prometnice visokog intenziteta i brzine prometovanja, iz lijevanog željeza HRN EN-GJS-500-7 ili jednkovrijedno (nodularni lijev), kvadratna, sa kvadratnim okvirom. Razred opterećenja D400 (prema HRN EN 124 i HRN EN124-2 ili jednkovrijedno), sa vijčanim zaključavanjem te zglobom sa anti-theft sistemom protiv krađe koji ne zahtijeva održavanje i služi također protiv neovlaštenog korištenja. Rešetka je potpuno sigurna od podizanja uslijed prometa , sa zaštitnim premazom. Vanjski promjer okvira rešetke 580*515mm, otvor kanalice pod kutem od 45 stupnjeva, visina okvira 100mm, ukupne mase min. 36,0 kg. Ugradnja sve prema uputama proizvođača. </t>
    </r>
  </si>
  <si>
    <r>
      <t xml:space="preserve">Dobava, transport i istovar na gradilišni deponij  PVC, PP ILI PEHD kanalizacijskih cijevi SN8 sukladno normi HRN EN 1401-1:2009, HRN EN 13476-1:2007 i HRN EN 13476-3:2009 ili jednakovrijedno. </t>
    </r>
    <r>
      <rPr>
        <sz val="10"/>
        <rFont val="Calibri"/>
        <family val="2"/>
      </rPr>
      <t>U stavci je uračunata dobava i transport svih potrebnih spojnica za cijevi i spoj na okna i sve gumene brtve. Obračun po m1 cijevi.</t>
    </r>
  </si>
  <si>
    <r>
      <rPr>
        <b/>
        <sz val="10"/>
        <rFont val="Calibri"/>
        <family val="2"/>
        <charset val="238"/>
      </rPr>
      <t>Betoniranje prstena iznad bunarića nadzemnog hidranta</t>
    </r>
    <r>
      <rPr>
        <sz val="10"/>
        <rFont val="Calibri"/>
        <family val="2"/>
      </rPr>
      <t xml:space="preserve"> betonom C12/15 vanjskih dimenzija 70 × 70 cm, visine 12 cm. U jediničnu cijenu uračunata oplata. </t>
    </r>
  </si>
  <si>
    <r>
      <rPr>
        <b/>
        <sz val="10"/>
        <rFont val="Calibri"/>
        <family val="2"/>
        <charset val="238"/>
      </rPr>
      <t>Izvedba okvira otvora u pokrovnoj ploče zasunskog okna C25/30.</t>
    </r>
    <r>
      <rPr>
        <sz val="10"/>
        <rFont val="Calibri"/>
        <family val="2"/>
        <charset val="238"/>
      </rPr>
      <t xml:space="preserve"> U jediničnu cijenu uračunata je potrebna oplata te dobava, ugradba i njega betona, te sav drugi rad i materijal potreban za dovršenje rada.</t>
    </r>
  </si>
  <si>
    <r>
      <t>Nabava, doprema, izrada, postavljanje i skidanje dvostruke oplate zidova i jednostruke oplate ploča za okna sa podupiračima. Konstrukcija mora biti dobro ukrućena i pružati potpunu garanciju od urušenja i popuštanja. Oplata mora biti izrađena točno po mjerama iz nacrta. Unutrašnja površina oplate mora biti ravna i glatka tako da nakon skidanja oplate vidne površine konstrukcije (zidovi, ploče) budu ravne, s oštrim rubovima. Obračun po m</t>
    </r>
    <r>
      <rPr>
        <vertAlign val="superscript"/>
        <sz val="10"/>
        <rFont val="Calibri"/>
        <family val="2"/>
        <charset val="238"/>
      </rPr>
      <t>2</t>
    </r>
    <r>
      <rPr>
        <sz val="10"/>
        <rFont val="Calibri"/>
        <family val="2"/>
        <charset val="238"/>
      </rPr>
      <t xml:space="preserve"> montirane oplate.</t>
    </r>
  </si>
  <si>
    <r>
      <rPr>
        <b/>
        <sz val="10"/>
        <rFont val="Calibri"/>
        <family val="2"/>
        <charset val="238"/>
      </rPr>
      <t>Dobava  materijala i izrada cementne glazure 1:2 na dnu okna radi dobivanja pada</t>
    </r>
    <r>
      <rPr>
        <sz val="10"/>
        <rFont val="Calibri"/>
        <family val="2"/>
        <charset val="238"/>
      </rPr>
      <t>. Zagladiti do crnog sjaja.</t>
    </r>
  </si>
  <si>
    <r>
      <rPr>
        <b/>
        <sz val="10"/>
        <rFont val="Calibri"/>
        <family val="2"/>
        <charset val="238"/>
      </rPr>
      <t>Nabava, doprema, raznošenje i ugradnja tipskih lijevano-željeznih poklopaca</t>
    </r>
    <r>
      <rPr>
        <sz val="10"/>
        <rFont val="Calibri"/>
        <family val="2"/>
        <charset val="238"/>
      </rPr>
      <t>. Poklopac nazivnog otvora 600 * 600 mm, s dvije ručke na izvlačenje (pomične). Poklopac nosivosti 400 KN (prema HRN EN 124 ili jednakovrijedno). Ugradnja odmah tijekom montaže ploče okna ili naknadno uz upotrebu cementnog morta M 10.</t>
    </r>
  </si>
  <si>
    <r>
      <rPr>
        <b/>
        <sz val="10"/>
        <rFont val="Calibri"/>
        <family val="2"/>
        <charset val="238"/>
      </rPr>
      <t>Nabava, doprema, raznošenje i ugradnja čeličnih penjalica Ø 25 mm (30x30x30cm) u vodovodno okno.</t>
    </r>
    <r>
      <rPr>
        <sz val="10"/>
        <rFont val="Calibri"/>
        <family val="2"/>
        <charset val="238"/>
      </rPr>
      <t xml:space="preserve"> Prva penjalica u oknu se postavlja na 50 cm ispod kote poklopca, najniža penjalica ne smije niti više od 50 cm iznad poda. Razmak između penjalica je 30 cm.</t>
    </r>
  </si>
  <si>
    <r>
      <rPr>
        <b/>
        <sz val="10"/>
        <rFont val="Calibri"/>
        <family val="2"/>
      </rPr>
      <t>Nabava i doprema lijevano željeznih DUCTILE</t>
    </r>
    <r>
      <rPr>
        <sz val="10"/>
        <rFont val="Calibri"/>
        <family val="2"/>
      </rPr>
      <t xml:space="preserve"> (nodularni lijev GGG 40) vodovodnih cijevi, NATURAL klase 40 (prema HR EN 545 ili jednakovrijedno), s unutarnjom izolacijom od cementnog morta (prema HR EN 545 ili jednakovrijedno) i vanjskom zaštitom od cinčano-aluminijske prevlake (Zn-Al) i plavog epoksidnog pokrivnog sloja (cink-aluminij 400 g/m2, epoks. pokrivni sloj prema HR EN 545 ili jednakovrijedno) - za neagresivno tlo.
Cijevi su na spoj TYTON.</t>
    </r>
  </si>
  <si>
    <r>
      <rPr>
        <b/>
        <sz val="10"/>
        <rFont val="Calibri"/>
        <family val="2"/>
      </rPr>
      <t>Nabava i doprema fazonskih komada od lijevanog željeza</t>
    </r>
    <r>
      <rPr>
        <sz val="10"/>
        <rFont val="Calibri"/>
        <family val="2"/>
      </rPr>
      <t xml:space="preserve"> (nodularni lijev) prema HRN EN 545 ili jednakovrijedno, za spoj na prirubnicu prema HRN EN 1092-2 ili jednakovrijedno i naglavak. U stavku je uračunat sav spojni materijal (brtve, vijci, matice) za radni tlak od 10 bara. Fazonski komadi su iz nodularnog lijeva GGG 40. Fazonski komadi i armature se ugrađuju prema montažnim nacrtima i iskazu.</t>
    </r>
  </si>
  <si>
    <r>
      <rPr>
        <b/>
        <sz val="10"/>
        <rFont val="Calibri"/>
        <family val="2"/>
      </rPr>
      <t>Raznošenje duž rova, spuštanje i montaže fazonskih komada od lijevanog željeza</t>
    </r>
    <r>
      <rPr>
        <sz val="10"/>
        <rFont val="Calibri"/>
        <family val="2"/>
      </rPr>
      <t xml:space="preserve"> (nodularni lijev) prema HRN EN 545 ili jednakovrijedno, za spoj na prirubnicu prema HRN EN 1092-2 ili jednakovrijedno i naglavak. U stavku je uračunat sav spojni materijal (brtve, vijci, matice) za radni tlak od 10 bara. Fazonski komadi su iz nodularnog lijeva GGG 40. Fazonski komadi i armature se ugrađuju prema montažnim nacrtima i iskazu.</t>
    </r>
  </si>
  <si>
    <r>
      <rPr>
        <b/>
        <sz val="10"/>
        <rFont val="Calibri"/>
        <family val="2"/>
      </rPr>
      <t xml:space="preserve">Nabava i doprema zasuna </t>
    </r>
    <r>
      <rPr>
        <sz val="10"/>
        <rFont val="Calibri"/>
        <family val="2"/>
      </rPr>
      <t xml:space="preserve">od lijevanog željeza, kratkih sa ravnim prolazom i mekim nalijeganjem za radni tlak 10 bara, sa potrebnim materijalom za spajanje (brtve i vijci) te teleskopskom ugradbenom garniturom i okruglom ljevanoželjeznom uličnom kapom prema prema HRN EN 124 ili jednakovrijedno. </t>
    </r>
  </si>
  <si>
    <r>
      <rPr>
        <b/>
        <sz val="10"/>
        <rFont val="Calibri"/>
        <family val="2"/>
      </rPr>
      <t xml:space="preserve">Raznošenje duž rova, spuštanje i montaže zasuna </t>
    </r>
    <r>
      <rPr>
        <sz val="10"/>
        <rFont val="Calibri"/>
        <family val="2"/>
      </rPr>
      <t>od lijevanog željeza, kratkih sa ravnim prolazom i mekim nalijeganjem za radni tlak 10 bara, sa potrebnim materijalom za spajanje (brtve i vijci) te teleskopskom ugradbenom garniturom i okruglom ljevanoželjeznom uličnom kapom prema prema HRN EN 124 ili jednakovrijedno. Stavkom obuhvaćen utovar i transport s privremene deponije do mjesta ugradnje, spuštanje u rov i montaža fazonskih komada. Svi  potrebni strojevi, kamioni i ljudski rad, uključeni u jediničnu cijenu.</t>
    </r>
  </si>
  <si>
    <r>
      <rPr>
        <b/>
        <sz val="10"/>
        <rFont val="Calibri"/>
        <family val="2"/>
      </rPr>
      <t xml:space="preserve">Nabava i doprema zasuna </t>
    </r>
    <r>
      <rPr>
        <sz val="10"/>
        <rFont val="Calibri"/>
        <family val="2"/>
      </rPr>
      <t>od lijevanog željeza prema EN 545 ili jednakovrijedno, kratkih (ugradbene mjere prema HRN EN 558 ili jednakovrijedno) sa ravnim prolazom i mekim nalijeganjem za radni tlak 10 bara, sa potrebnim materijalom za spajanje sa fazonskim komadima (brtve i vijci) i prirubnicama izvedenim za ugradnju prema HRN EN 1092-2 ili jednakovrijedno. Komplet sa ručnim kolom za otvaranje i zatvaranje, za radni tlak 10 bara.</t>
    </r>
  </si>
  <si>
    <r>
      <rPr>
        <b/>
        <sz val="10"/>
        <rFont val="Calibri"/>
        <family val="2"/>
      </rPr>
      <t xml:space="preserve">Raznošenje duž rova, spuštanje i montaže zasuna </t>
    </r>
    <r>
      <rPr>
        <sz val="10"/>
        <rFont val="Calibri"/>
        <family val="2"/>
      </rPr>
      <t xml:space="preserve"> od lijevanog željeza prema HRN EN 545 ili jednakovrijedno, kratkih (ugradbene mjere prema HRN EN 558 ili jednakovrijedno) sa ravnim prolazom i mekim nalijeganjem za radni tlak 10 bara, sa potrebnim materijalom za spajanje sa fazonskim komadima (brtve i vijci) i prirubnicama izvedenim za ugradnju prema HRN EN 1092-2. Komplet sa ručnim kolom za otvaranje i zatvaranje, za radni tlak 10 bara. Stavkom obuhvaćen utovar i transport s privremene deponije do mjesta ugradnje, spuštanje u rov i montaža fazonskih komada. Svi  potrebni strojevi, kamioni i ljudski rad, uključeni u jediničnu cijenu.</t>
    </r>
  </si>
  <si>
    <r>
      <rPr>
        <b/>
        <sz val="10"/>
        <rFont val="Calibri"/>
        <family val="2"/>
      </rPr>
      <t xml:space="preserve">Nabava i doprema montažno-demontažnih komada </t>
    </r>
    <r>
      <rPr>
        <sz val="10"/>
        <rFont val="Calibri"/>
        <family val="2"/>
      </rPr>
      <t>od lijevanog željeza kompletno sa vijcima i brtvama za radni tlak 10 bara, sa potrebnim materijalom za spajanje sa fazonskim komadima (brtve i vijci) i prirubnicama izvedenim za ugradnju prema HRN EN 1092-2.</t>
    </r>
  </si>
  <si>
    <r>
      <rPr>
        <b/>
        <sz val="10"/>
        <rFont val="Calibri"/>
        <family val="2"/>
      </rPr>
      <t>Nabava i doprema nadzemnih hidranata</t>
    </r>
    <r>
      <rPr>
        <sz val="10"/>
        <rFont val="Calibri"/>
        <family val="2"/>
      </rPr>
      <t xml:space="preserve"> od lijevanog željeza sa lomljivim stupom, prema HRN EN 14384 ili jednakovrijedno, sa ugrađenim dvjema gornjim C-spojkama (DN 50) i jedna donja B-spojka (DN 65); kompletno s vijcima i brtvama za radni tlak od 10 bara.</t>
    </r>
  </si>
  <si>
    <r>
      <rPr>
        <b/>
        <sz val="10"/>
        <rFont val="Calibri"/>
        <family val="2"/>
      </rPr>
      <t>Raznošenje duž rova, spuštanje i montaže nadzemnih hidranata</t>
    </r>
    <r>
      <rPr>
        <sz val="10"/>
        <rFont val="Calibri"/>
        <family val="2"/>
      </rPr>
      <t xml:space="preserve"> od lijevanog željeza sa lomljivim stupom, prema  HRN EN 14384 ili jednakovrijedno, sa ugrađenim dvjema gornjim C-spojkama (DN 50) i jedna donja B-spojka (DN 65); kompletno s vijcima i brtvama za radni tlak od 10 bara.</t>
    </r>
  </si>
  <si>
    <r>
      <rPr>
        <b/>
        <sz val="10"/>
        <rFont val="Calibri"/>
        <family val="2"/>
      </rPr>
      <t>Nabava i doprema podzemnih hidranata</t>
    </r>
    <r>
      <rPr>
        <sz val="10"/>
        <rFont val="Calibri"/>
        <family val="2"/>
      </rPr>
      <t xml:space="preserve"> od lijevanog željeza, prema HRN EN 14339  ili jednakovrijedno i lijevano željeznom ovalnom kapom prema prema HRN EN 124 ili jednakovrijedno, kompletno sa vijcima i brtvama za radni tlak 10 bara.</t>
    </r>
  </si>
  <si>
    <r>
      <rPr>
        <b/>
        <sz val="10"/>
        <rFont val="Calibri"/>
        <family val="2"/>
      </rPr>
      <t>Raznošenje duž rova, spuštanje i montaže podzemnih hidranata</t>
    </r>
    <r>
      <rPr>
        <sz val="10"/>
        <rFont val="Calibri"/>
        <family val="2"/>
      </rPr>
      <t xml:space="preserve"> od lijevanog željeza, prema HRN EN 14339 ili jednakovrijedno i lijevano željeznom ovalnom kapom prema prema HRN EN 124 ili jednakovrijedno, kompletno sa vijcima i brtvama za radni tlak 10 bara.</t>
    </r>
  </si>
  <si>
    <r>
      <t xml:space="preserve">Dobava i ugradnja na stup rasvjetne armature snage </t>
    </r>
    <r>
      <rPr>
        <b/>
        <sz val="10"/>
        <rFont val="Calibri"/>
        <family val="2"/>
        <scheme val="minor"/>
      </rPr>
      <t>76W</t>
    </r>
    <r>
      <rPr>
        <sz val="10"/>
        <rFont val="Calibri"/>
        <family val="2"/>
        <scheme val="minor"/>
      </rPr>
      <t xml:space="preserve">, svjetlosni tok </t>
    </r>
    <r>
      <rPr>
        <b/>
        <sz val="10"/>
        <rFont val="Calibri"/>
        <family val="2"/>
        <scheme val="minor"/>
      </rPr>
      <t>10000lm</t>
    </r>
    <r>
      <rPr>
        <sz val="10"/>
        <rFont val="Calibri"/>
        <family val="2"/>
        <scheme val="minor"/>
      </rPr>
      <t xml:space="preserve"> boja 3000K  karakteristika:
-svjetlosno iskorištenje svjetiljke : 85%
- efikasnost svjetiljke 111,84 lm/W
- klasifikacija : A30 100%
- CIE Lfux codes : 38 73 96 100 85
- bliještenje : G1 / D6
- snaga 76W
- svjetlosni tok : 8500lm
- žarulja LED99-4s/830
- svjetlosni tok : 10000lm
- tijelo svjetiljke od aluminija s pokrovom optike od kaljenog stakla ili transpparentnog UV stabilnog polikarbonata
- klasa zaštite na mehaničke udarce: IK08
- zaštita svjetiljke od prodora stranih tijela IP66
- korelirana temperatura nijanse bijelog svjetla maksimalno 3000K
- životni vijek minimalno 100 000 sati pri 80% svjetlosnog toka
- rad u temperaturnom području -20°C do +35°C
- svjetiljka treba imati ENEC i CE certifikat
- Električna klasa zaštite II, prenaponska zaštita 10 kV
- Svjetiljka se mora montirati na stup ili konzolu promjera 60mm bez upotrebe dodatnog adaptera za montažu na iste
- DALI regulabilna predspojna naprava
</t>
    </r>
  </si>
  <si>
    <r>
      <t xml:space="preserve">Dobava i ugradnja na stup rasvjetne armature snage </t>
    </r>
    <r>
      <rPr>
        <b/>
        <sz val="10"/>
        <rFont val="Calibri"/>
        <family val="2"/>
        <scheme val="minor"/>
      </rPr>
      <t>51W</t>
    </r>
    <r>
      <rPr>
        <sz val="10"/>
        <rFont val="Calibri"/>
        <family val="2"/>
        <scheme val="minor"/>
      </rPr>
      <t xml:space="preserve">, svjetlosni tok </t>
    </r>
    <r>
      <rPr>
        <b/>
        <sz val="10"/>
        <rFont val="Calibri"/>
        <family val="2"/>
        <scheme val="minor"/>
      </rPr>
      <t>7000lm</t>
    </r>
    <r>
      <rPr>
        <sz val="10"/>
        <rFont val="Calibri"/>
        <family val="2"/>
        <scheme val="minor"/>
      </rPr>
      <t xml:space="preserve"> boja 3000K  karakteristika: 
- svjetlosno iskorištenje svjetiljke : 87%
- efikasnost svjetiljke 119,41 lm/W
- klasifikacija : A30 100%
- CIE flux codes : 38 73 96 100 87
- bliještenje : G1/D6
- snaga : 51W
- svjetlosni tok 6090lm
- žarulja : LED69-4S/830
- svjetlosni tok : 7000lm
- tijelo svjetiljke od aluminija s pokrovom optike od kaljenog stakla ili transpparentnog UV stabilnog polikarbonata
- klasa zaštite na mehaničke udarce: IK08
- zaštita svjetiljke od prodora stranih tijela IP66
- korelirana temperatura nijanse bijelog svjetla maksimalno 3000K
- životni vijek minimalno 100 000 sati pri 80% svjetlosnog toka
- rad u temperaturnom području -20°C do +35°C
- svjetiljka treba imati ENEC i CE certifikat
- Električna klasa zaštite II, prenaponska zaštita 10 kV
- Svjetiljka se mora montirati na stup ili konzolu promjera 60mm bez upotrebe dodatnog adaptera za montažu na iste
- DALI regulabilna predspojna naprava</t>
    </r>
  </si>
  <si>
    <r>
      <t xml:space="preserve">Izrada geodetskog elaborata iskolčenja prema projektnoj dokumentaciji. </t>
    </r>
    <r>
      <rPr>
        <sz val="10"/>
        <rFont val="Calibri"/>
        <family val="2"/>
      </rPr>
      <t>Elaborat se izrađuje u tri (3) primjerka u pisanom obliku i elaborat u digitalnom obliku. Mjeri se i plaća po kilometru trase, priključnih cesta i objekata.
Sve u skladu s točkom 1-02. OTU-a. Obračun po km trase</t>
    </r>
  </si>
  <si>
    <t>Napomena: Ponuditelj je dužan nadzornoj službi za vrijeme izvođenja radova priložiti potvrde o sukladnosti izdane temeljem izvješća ispitnog laboratorija ovlaštenog od strane Hrvatske Akreditacijske Agencije za sav cijevni materijal i reviziona okna, kojim dokazuje da ugrađeni proizvodi u potpunosti odgovaraju zahtijevanim karakteristikama prema opisima iz stavci i opisima.</t>
  </si>
  <si>
    <r>
      <t xml:space="preserve">Strojni široki iskop za prometnicu </t>
    </r>
    <r>
      <rPr>
        <sz val="10"/>
        <rFont val="Calibri"/>
        <family val="2"/>
        <charset val="238"/>
      </rPr>
      <t>bez obzira na kategoriju tla prema odredbama projekta s utovarom u prijevozno sredstvo i transportom na mjesto deponiranja. U cijenu je uključen iskop, utovar u transportno vozilo, prijevoz materijala na trajnu deponiju udaljenosti veće od 5 km koju osigurava izvođač radova, priprema privremenih prometnica s održavanjem istih za cijelo vrijeme korištenja, te sanacija okoliša nakon dovršenja radova. Obračun se vrši po m3 stvarno izvršenog iskopa tla u sraslom stanju, bez obzira na kategoriju. Izvođač radova je dužan obići trasu ceste i upoznati se sa stanjem na terenu. Materijal zbrinuti u skladu sa Pravilnikom o građevnom otpadu i otpadu koji sadrži azbest (NN br.69/16).
Sve u skladu s točkom 2-02. OTU-a.</t>
    </r>
  </si>
  <si>
    <r>
      <t xml:space="preserve">Odvoz preostalog materijala </t>
    </r>
    <r>
      <rPr>
        <sz val="10"/>
        <rFont val="Calibri"/>
        <family val="2"/>
      </rPr>
      <t>s privremene deponije iz cjelokupnog iskopa na "konačnu" deponiju  sa utovarom, transportom i istovarom nakon završetka svih radova. Građevinski otpad deponirati u skladu sa Pravilnikom o građevnom otpadu i otpadu koji sadrži azbest (NN br.69/16). Privremenu deponiju dovesti u prvobitno stanje.</t>
    </r>
  </si>
  <si>
    <r>
      <rPr>
        <b/>
        <sz val="10"/>
        <rFont val="Calibri"/>
        <family val="2"/>
        <charset val="238"/>
      </rPr>
      <t>Odvoz preostalog materijala s privremene deponije iz cjelokupnog iskopa na "konačnu" deponiju</t>
    </r>
    <r>
      <rPr>
        <sz val="10"/>
        <rFont val="Calibri"/>
        <family val="2"/>
      </rPr>
      <t>, sa utovarom transportom i istovarom nakon završetka svih radova. Građevinski otpad deponirati u skladu sa Pravilnikom o građevnom otpadu i otpadu koji sadrži azbest (NN br.69/16). Privremenu deponiju dovesti u prvobitno stanje.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</si>
</sst>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kn&quot;_-;\-* #,##0.00\ &quot;kn&quot;_-;_-* &quot;-&quot;??\ &quot;kn&quot;_-;_-@_-"/>
    <numFmt numFmtId="43" formatCode="_-* #,##0.00\ _k_n_-;\-* #,##0.00\ _k_n_-;_-* &quot;-&quot;??\ _k_n_-;_-@_-"/>
    <numFmt numFmtId="164" formatCode="&quot;$&quot;#,##0.00_);[Red]\(&quot;$&quot;#,##0.00\)"/>
    <numFmt numFmtId="165" formatCode="#,##0.00\ &quot;kn&quot;"/>
    <numFmt numFmtId="166" formatCode="#,##0.00\ &quot;kn&quot;;\-0;;@"/>
  </numFmts>
  <fonts count="38">
    <font>
      <sz val="10"/>
      <name val="MS Sans Serif"/>
    </font>
    <font>
      <sz val="10"/>
      <name val="MS Sans Serif"/>
      <family val="2"/>
      <charset val="238"/>
    </font>
    <font>
      <u/>
      <sz val="10"/>
      <color indexed="12"/>
      <name val="MS Sans Serif"/>
      <family val="2"/>
      <charset val="238"/>
    </font>
    <font>
      <sz val="11"/>
      <name val="MS Sans Serif"/>
      <family val="2"/>
      <charset val="238"/>
    </font>
    <font>
      <b/>
      <sz val="11"/>
      <name val="Calibri"/>
      <family val="2"/>
      <charset val="238"/>
    </font>
    <font>
      <i/>
      <sz val="11"/>
      <name val="Calibri"/>
      <family val="2"/>
      <charset val="238"/>
    </font>
    <font>
      <sz val="10"/>
      <name val="Arial"/>
      <family val="2"/>
      <charset val="238"/>
    </font>
    <font>
      <sz val="10"/>
      <name val="Arial CE"/>
      <charset val="238"/>
    </font>
    <font>
      <b/>
      <sz val="8"/>
      <name val="DIN Light"/>
    </font>
    <font>
      <b/>
      <sz val="10"/>
      <name val="DIN Medium"/>
    </font>
    <font>
      <sz val="11"/>
      <color theme="1"/>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
      <i/>
      <sz val="11"/>
      <name val="Calibri"/>
      <family val="2"/>
      <charset val="238"/>
      <scheme val="minor"/>
    </font>
    <font>
      <sz val="9"/>
      <name val="Calibri"/>
      <family val="2"/>
      <charset val="238"/>
      <scheme val="minor"/>
    </font>
    <font>
      <u/>
      <sz val="9"/>
      <color indexed="12"/>
      <name val="Calibri"/>
      <family val="2"/>
      <charset val="238"/>
      <scheme val="minor"/>
    </font>
    <font>
      <b/>
      <sz val="10"/>
      <name val="Calibri"/>
      <family val="2"/>
      <charset val="238"/>
      <scheme val="minor"/>
    </font>
    <font>
      <b/>
      <sz val="14"/>
      <name val="Calibri"/>
      <family val="2"/>
      <charset val="238"/>
      <scheme val="minor"/>
    </font>
    <font>
      <b/>
      <sz val="16"/>
      <name val="Calibri"/>
      <family val="2"/>
      <charset val="238"/>
      <scheme val="minor"/>
    </font>
    <font>
      <b/>
      <sz val="10"/>
      <color rgb="FFFF0000"/>
      <name val="Calibri"/>
      <family val="2"/>
      <charset val="238"/>
    </font>
    <font>
      <sz val="10"/>
      <name val="Calibri"/>
      <family val="2"/>
      <charset val="238"/>
    </font>
    <font>
      <b/>
      <sz val="10"/>
      <name val="Calibri"/>
      <family val="2"/>
      <charset val="238"/>
    </font>
    <font>
      <b/>
      <sz val="10"/>
      <name val="Calibri"/>
      <family val="2"/>
      <scheme val="minor"/>
    </font>
    <font>
      <vertAlign val="superscript"/>
      <sz val="10"/>
      <name val="Calibri"/>
      <family val="2"/>
      <charset val="238"/>
    </font>
    <font>
      <sz val="10"/>
      <name val="Calibri"/>
      <family val="2"/>
    </font>
    <font>
      <sz val="10"/>
      <name val="Calibri"/>
      <family val="2"/>
      <scheme val="minor"/>
    </font>
    <font>
      <b/>
      <sz val="10"/>
      <name val="Calibri"/>
      <family val="2"/>
    </font>
    <font>
      <sz val="10"/>
      <name val="Microsoft Sans Serif"/>
      <family val="2"/>
      <charset val="238"/>
    </font>
    <font>
      <i/>
      <sz val="10"/>
      <name val="Calibri"/>
      <family val="2"/>
      <charset val="238"/>
      <scheme val="minor"/>
    </font>
    <font>
      <i/>
      <sz val="10"/>
      <name val="Calibri"/>
      <family val="2"/>
      <charset val="238"/>
    </font>
    <font>
      <sz val="10"/>
      <name val="Symbol"/>
      <family val="1"/>
      <charset val="2"/>
    </font>
    <font>
      <b/>
      <sz val="10"/>
      <name val="Microsoft Sans Serif"/>
      <family val="2"/>
      <charset val="238"/>
    </font>
    <font>
      <i/>
      <sz val="10"/>
      <name val="Microsoft Sans Serif"/>
      <family val="2"/>
      <charset val="238"/>
    </font>
    <font>
      <b/>
      <sz val="9"/>
      <name val="Calibri"/>
      <family val="2"/>
      <charset val="238"/>
      <scheme val="minor"/>
    </font>
    <font>
      <i/>
      <sz val="9"/>
      <name val="Calibri"/>
      <family val="2"/>
      <charset val="238"/>
      <scheme val="minor"/>
    </font>
    <font>
      <b/>
      <sz val="15"/>
      <name val="Calibri"/>
      <family val="2"/>
      <charset val="238"/>
      <scheme val="minor"/>
    </font>
    <font>
      <b/>
      <sz val="10"/>
      <name val="MS Sans Serif"/>
      <family val="2"/>
      <charset val="23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40" fontId="1" fillId="0" borderId="0" applyFont="0" applyFill="0" applyBorder="0" applyAlignment="0" applyProtection="0"/>
    <xf numFmtId="164" fontId="1" fillId="0" borderId="0" applyFont="0" applyFill="0" applyBorder="0" applyAlignment="0" applyProtection="0"/>
    <xf numFmtId="44" fontId="10"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xf numFmtId="0" fontId="7" fillId="0" borderId="0"/>
  </cellStyleXfs>
  <cellXfs count="480">
    <xf numFmtId="0" fontId="0" fillId="0" borderId="0" xfId="0"/>
    <xf numFmtId="0" fontId="11" fillId="0" borderId="0" xfId="0" applyFont="1" applyAlignment="1">
      <alignment horizontal="left" vertical="top" wrapText="1"/>
    </xf>
    <xf numFmtId="0" fontId="12" fillId="0" borderId="0" xfId="0" applyFont="1" applyAlignment="1">
      <alignment vertical="top"/>
    </xf>
    <xf numFmtId="0" fontId="13"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horizontal="right" vertical="top"/>
    </xf>
    <xf numFmtId="0" fontId="12" fillId="0" borderId="0" xfId="0" applyFont="1" applyAlignment="1">
      <alignment horizontal="center" vertical="top" wrapText="1"/>
    </xf>
    <xf numFmtId="0" fontId="3" fillId="0" borderId="0" xfId="0" applyFont="1" applyAlignment="1">
      <alignment vertical="top" wrapText="1"/>
    </xf>
    <xf numFmtId="0" fontId="14" fillId="0" borderId="0" xfId="0" applyFont="1" applyAlignment="1">
      <alignment vertical="top"/>
    </xf>
    <xf numFmtId="0" fontId="5" fillId="0" borderId="0" xfId="0" applyFont="1" applyAlignment="1">
      <alignment vertical="top"/>
    </xf>
    <xf numFmtId="0" fontId="11" fillId="0" borderId="0" xfId="0" applyFont="1" applyAlignment="1">
      <alignment horizontal="justify" vertical="center"/>
    </xf>
    <xf numFmtId="0" fontId="5" fillId="0" borderId="2" xfId="0" applyFont="1" applyBorder="1" applyAlignment="1">
      <alignment vertical="top"/>
    </xf>
    <xf numFmtId="0" fontId="14" fillId="0" borderId="2" xfId="0" applyFont="1" applyBorder="1" applyAlignment="1">
      <alignment vertical="top"/>
    </xf>
    <xf numFmtId="0" fontId="1" fillId="0" borderId="0" xfId="0" applyFont="1"/>
    <xf numFmtId="0" fontId="8" fillId="0" borderId="0" xfId="0" applyFont="1" applyAlignment="1">
      <alignment vertical="center"/>
    </xf>
    <xf numFmtId="0" fontId="9" fillId="0" borderId="0" xfId="0" applyFont="1" applyAlignment="1">
      <alignment vertical="center"/>
    </xf>
    <xf numFmtId="0" fontId="2" fillId="0" borderId="0" xfId="4" applyAlignment="1" applyProtection="1">
      <alignment vertical="center"/>
    </xf>
    <xf numFmtId="0" fontId="16" fillId="0" borderId="0" xfId="4" applyFont="1" applyAlignment="1" applyProtection="1">
      <alignment vertical="center"/>
    </xf>
    <xf numFmtId="0" fontId="15" fillId="0" borderId="0" xfId="0" applyFont="1" applyAlignment="1">
      <alignment vertical="top"/>
    </xf>
    <xf numFmtId="4" fontId="17" fillId="0" borderId="2" xfId="2" applyNumberFormat="1" applyFont="1" applyFill="1" applyBorder="1" applyAlignment="1">
      <alignment horizontal="justify" vertical="top" wrapText="1"/>
    </xf>
    <xf numFmtId="165" fontId="1" fillId="0" borderId="0" xfId="0" applyNumberFormat="1" applyFont="1" applyAlignment="1">
      <alignment horizontal="right" vertical="center"/>
    </xf>
    <xf numFmtId="0" fontId="17" fillId="0" borderId="1" xfId="0" applyFont="1" applyBorder="1" applyAlignment="1">
      <alignment horizontal="justify" vertical="top"/>
    </xf>
    <xf numFmtId="0" fontId="17" fillId="0" borderId="1" xfId="0" applyFont="1" applyBorder="1" applyAlignment="1">
      <alignment horizontal="center" vertical="center"/>
    </xf>
    <xf numFmtId="0" fontId="17" fillId="0" borderId="1" xfId="0" applyFont="1" applyBorder="1" applyAlignment="1">
      <alignment horizontal="center" vertical="top"/>
    </xf>
    <xf numFmtId="165" fontId="17" fillId="0" borderId="1" xfId="0" applyNumberFormat="1" applyFont="1" applyBorder="1" applyAlignment="1">
      <alignment horizontal="center" vertical="top" wrapText="1"/>
    </xf>
    <xf numFmtId="0" fontId="11" fillId="0" borderId="0" xfId="0" applyFont="1" applyAlignment="1">
      <alignment horizontal="justify"/>
    </xf>
    <xf numFmtId="0" fontId="21" fillId="0" borderId="0" xfId="0" applyFont="1" applyAlignment="1">
      <alignment horizontal="justify" vertical="top" wrapText="1"/>
    </xf>
    <xf numFmtId="4" fontId="22" fillId="0" borderId="0" xfId="0" applyNumberFormat="1" applyFont="1" applyAlignment="1">
      <alignment horizontal="right" vertical="center" wrapText="1"/>
    </xf>
    <xf numFmtId="165" fontId="21" fillId="0" borderId="0" xfId="0" applyNumberFormat="1" applyFont="1" applyAlignment="1">
      <alignment horizontal="right" vertical="center" wrapText="1"/>
    </xf>
    <xf numFmtId="0" fontId="22" fillId="0" borderId="1" xfId="0" applyFont="1" applyBorder="1" applyAlignment="1">
      <alignment horizontal="justify" vertical="top" wrapText="1"/>
    </xf>
    <xf numFmtId="0" fontId="22" fillId="0" borderId="0" xfId="0" applyFont="1" applyAlignment="1">
      <alignment horizontal="center" vertical="center"/>
    </xf>
    <xf numFmtId="4" fontId="22" fillId="0" borderId="0" xfId="0" applyNumberFormat="1" applyFont="1" applyAlignment="1">
      <alignment horizontal="center" vertical="center"/>
    </xf>
    <xf numFmtId="165" fontId="22" fillId="0" borderId="0" xfId="1" applyNumberFormat="1" applyFont="1" applyFill="1" applyBorder="1" applyAlignment="1">
      <alignment horizontal="center" vertical="center" wrapText="1"/>
    </xf>
    <xf numFmtId="0" fontId="22" fillId="0" borderId="0" xfId="0" applyFont="1" applyAlignment="1">
      <alignment horizontal="center" vertical="center" wrapText="1"/>
    </xf>
    <xf numFmtId="4" fontId="22" fillId="0" borderId="0" xfId="0" applyNumberFormat="1" applyFont="1" applyAlignment="1">
      <alignment horizontal="right" vertical="center"/>
    </xf>
    <xf numFmtId="165" fontId="21" fillId="0" borderId="0" xfId="0" applyNumberFormat="1" applyFont="1" applyAlignment="1">
      <alignment horizontal="right" vertical="center"/>
    </xf>
    <xf numFmtId="4" fontId="22" fillId="0" borderId="0" xfId="0" applyNumberFormat="1" applyFont="1" applyAlignment="1">
      <alignment horizontal="center" vertical="center" wrapText="1"/>
    </xf>
    <xf numFmtId="0" fontId="21" fillId="0" borderId="3" xfId="0" applyFont="1" applyBorder="1" applyAlignment="1">
      <alignment horizontal="justify" vertical="top" wrapText="1"/>
    </xf>
    <xf numFmtId="0" fontId="17" fillId="0" borderId="0" xfId="0" applyFont="1" applyAlignment="1">
      <alignment horizontal="center" vertical="center"/>
    </xf>
    <xf numFmtId="3" fontId="17"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center"/>
    </xf>
    <xf numFmtId="165" fontId="11" fillId="0" borderId="0" xfId="0" applyNumberFormat="1" applyFont="1" applyAlignment="1">
      <alignment horizontal="right" vertical="center"/>
    </xf>
    <xf numFmtId="0" fontId="11" fillId="0" borderId="0" xfId="0" applyFont="1" applyAlignment="1">
      <alignment horizontal="justify" vertical="top" wrapText="1"/>
    </xf>
    <xf numFmtId="4" fontId="17" fillId="0" borderId="0" xfId="1" applyNumberFormat="1" applyFont="1" applyFill="1" applyBorder="1" applyAlignment="1">
      <alignment horizontal="right" vertical="center"/>
    </xf>
    <xf numFmtId="0" fontId="22" fillId="0" borderId="0" xfId="0" applyFont="1" applyAlignment="1">
      <alignment horizontal="justify" vertical="top" wrapText="1"/>
    </xf>
    <xf numFmtId="4" fontId="17" fillId="0" borderId="1" xfId="2" applyNumberFormat="1" applyFont="1" applyFill="1" applyBorder="1" applyAlignment="1">
      <alignment horizontal="justify" vertical="top" wrapText="1"/>
    </xf>
    <xf numFmtId="4" fontId="17" fillId="0" borderId="0" xfId="0" applyNumberFormat="1" applyFont="1" applyAlignment="1">
      <alignment horizontal="right" vertical="center" wrapText="1"/>
    </xf>
    <xf numFmtId="165" fontId="11" fillId="0" borderId="0" xfId="0" applyNumberFormat="1" applyFont="1" applyAlignment="1" applyProtection="1">
      <alignment horizontal="right" vertical="center" wrapText="1"/>
      <protection locked="0"/>
    </xf>
    <xf numFmtId="0" fontId="11" fillId="0" borderId="1" xfId="0" applyFont="1" applyBorder="1" applyAlignment="1">
      <alignment horizontal="justify" vertical="top" wrapText="1"/>
    </xf>
    <xf numFmtId="0" fontId="21" fillId="0" borderId="1" xfId="0" applyFont="1" applyBorder="1" applyAlignment="1">
      <alignment horizontal="justify" vertical="top" wrapText="1"/>
    </xf>
    <xf numFmtId="0" fontId="23" fillId="0" borderId="1" xfId="0" applyFont="1" applyBorder="1" applyAlignment="1">
      <alignment horizontal="justify" vertical="top"/>
    </xf>
    <xf numFmtId="0" fontId="26" fillId="0" borderId="0" xfId="0" applyFont="1" applyAlignment="1">
      <alignment horizontal="justify" vertical="top"/>
    </xf>
    <xf numFmtId="0" fontId="23" fillId="0" borderId="0" xfId="0" applyFont="1" applyAlignment="1">
      <alignment horizontal="center" vertical="center"/>
    </xf>
    <xf numFmtId="4" fontId="23" fillId="0" borderId="0" xfId="0" applyNumberFormat="1" applyFont="1" applyAlignment="1">
      <alignment horizontal="right" vertical="center"/>
    </xf>
    <xf numFmtId="165" fontId="26" fillId="0" borderId="0" xfId="0" applyNumberFormat="1" applyFont="1" applyAlignment="1">
      <alignment horizontal="right" vertical="center"/>
    </xf>
    <xf numFmtId="0" fontId="21" fillId="0" borderId="1" xfId="0" applyFont="1" applyBorder="1" applyAlignment="1">
      <alignment horizontal="justify" vertical="top"/>
    </xf>
    <xf numFmtId="0" fontId="11" fillId="0" borderId="1" xfId="0" applyFont="1" applyBorder="1" applyAlignment="1">
      <alignment horizontal="justify" vertical="top"/>
    </xf>
    <xf numFmtId="3" fontId="23" fillId="0" borderId="0" xfId="0" applyNumberFormat="1" applyFont="1" applyAlignment="1">
      <alignment horizontal="right" vertical="center"/>
    </xf>
    <xf numFmtId="0" fontId="26" fillId="0" borderId="0" xfId="0" applyFont="1" applyAlignment="1">
      <alignment horizontal="justify" vertical="top" wrapText="1"/>
    </xf>
    <xf numFmtId="4" fontId="23" fillId="0" borderId="0" xfId="0" applyNumberFormat="1" applyFont="1" applyAlignment="1">
      <alignment horizontal="right" vertical="center" wrapText="1"/>
    </xf>
    <xf numFmtId="165" fontId="26" fillId="0" borderId="0" xfId="0" applyNumberFormat="1" applyFont="1" applyAlignment="1" applyProtection="1">
      <alignment horizontal="right" vertical="center" wrapText="1"/>
      <protection locked="0"/>
    </xf>
    <xf numFmtId="0" fontId="26" fillId="0" borderId="1" xfId="0" applyFont="1" applyBorder="1" applyAlignment="1">
      <alignment horizontal="justify" vertical="top"/>
    </xf>
    <xf numFmtId="3" fontId="23" fillId="0" borderId="0" xfId="0" applyNumberFormat="1" applyFont="1" applyAlignment="1">
      <alignment horizontal="right" vertical="center" wrapText="1"/>
    </xf>
    <xf numFmtId="0" fontId="17" fillId="0" borderId="0" xfId="0" applyFont="1" applyAlignment="1">
      <alignment horizontal="center"/>
    </xf>
    <xf numFmtId="4" fontId="11" fillId="0" borderId="0" xfId="0" applyNumberFormat="1" applyFont="1" applyAlignment="1">
      <alignment horizontal="right" wrapText="1"/>
    </xf>
    <xf numFmtId="4" fontId="26" fillId="0" borderId="0" xfId="0" applyNumberFormat="1" applyFont="1" applyAlignment="1" applyProtection="1">
      <alignment horizontal="right" wrapText="1"/>
      <protection locked="0"/>
    </xf>
    <xf numFmtId="4" fontId="22" fillId="0" borderId="1" xfId="0" applyNumberFormat="1" applyFont="1" applyBorder="1" applyAlignment="1">
      <alignment horizontal="center" vertical="center" wrapText="1"/>
    </xf>
    <xf numFmtId="4" fontId="26" fillId="0" borderId="1" xfId="0" applyNumberFormat="1" applyFont="1" applyBorder="1" applyAlignment="1" applyProtection="1">
      <alignment horizontal="right" wrapText="1"/>
      <protection locked="0"/>
    </xf>
    <xf numFmtId="0" fontId="23" fillId="0" borderId="1" xfId="0" applyFont="1" applyBorder="1" applyAlignment="1">
      <alignment horizontal="center"/>
    </xf>
    <xf numFmtId="4" fontId="26" fillId="0" borderId="0" xfId="0" applyNumberFormat="1" applyFont="1" applyAlignment="1">
      <alignment horizontal="right"/>
    </xf>
    <xf numFmtId="4" fontId="11" fillId="0" borderId="0" xfId="0" applyNumberFormat="1" applyFont="1" applyAlignment="1">
      <alignment horizontal="right" vertical="center"/>
    </xf>
    <xf numFmtId="4" fontId="26" fillId="0" borderId="0" xfId="0" applyNumberFormat="1" applyFont="1" applyAlignment="1">
      <alignment horizontal="right" vertical="center"/>
    </xf>
    <xf numFmtId="0" fontId="11" fillId="0" borderId="0" xfId="0" applyFont="1" applyAlignment="1">
      <alignment vertical="top"/>
    </xf>
    <xf numFmtId="4" fontId="11" fillId="0" borderId="0" xfId="0" applyNumberFormat="1" applyFont="1" applyAlignment="1" applyProtection="1">
      <alignment horizontal="right" wrapText="1"/>
      <protection locked="0"/>
    </xf>
    <xf numFmtId="0" fontId="17" fillId="0" borderId="1" xfId="0" applyFont="1" applyBorder="1" applyAlignment="1">
      <alignment horizontal="center"/>
    </xf>
    <xf numFmtId="4" fontId="11" fillId="0" borderId="1" xfId="0" applyNumberFormat="1" applyFont="1" applyBorder="1" applyAlignment="1" applyProtection="1">
      <alignment horizontal="right" wrapText="1"/>
      <protection locked="0"/>
    </xf>
    <xf numFmtId="0" fontId="23" fillId="0" borderId="1" xfId="0" applyFont="1" applyBorder="1" applyAlignment="1">
      <alignment horizontal="center" vertical="center"/>
    </xf>
    <xf numFmtId="4" fontId="11" fillId="0" borderId="7" xfId="0" applyNumberFormat="1" applyFont="1" applyBorder="1" applyAlignment="1">
      <alignment horizontal="right" vertical="center"/>
    </xf>
    <xf numFmtId="4" fontId="17" fillId="0" borderId="0" xfId="0" applyNumberFormat="1" applyFont="1" applyAlignment="1">
      <alignment horizontal="right" vertical="center"/>
    </xf>
    <xf numFmtId="0" fontId="23" fillId="0" borderId="0" xfId="0" applyFont="1" applyAlignment="1">
      <alignment horizontal="justify" vertical="top"/>
    </xf>
    <xf numFmtId="165" fontId="23" fillId="0" borderId="0" xfId="0" applyNumberFormat="1" applyFont="1" applyAlignment="1">
      <alignment horizontal="right" vertical="center"/>
    </xf>
    <xf numFmtId="0" fontId="11" fillId="0" borderId="0" xfId="0" applyFont="1" applyAlignment="1">
      <alignment horizontal="justify" vertical="top"/>
    </xf>
    <xf numFmtId="0" fontId="26" fillId="0" borderId="3" xfId="0" applyFont="1" applyBorder="1" applyAlignment="1">
      <alignment horizontal="justify" vertical="top"/>
    </xf>
    <xf numFmtId="0" fontId="26" fillId="0" borderId="5" xfId="0" applyFont="1" applyBorder="1" applyAlignment="1">
      <alignment horizontal="justify" vertical="top"/>
    </xf>
    <xf numFmtId="165" fontId="26" fillId="0" borderId="0" xfId="0" applyNumberFormat="1" applyFont="1" applyAlignment="1">
      <alignment horizontal="right" vertical="center" wrapText="1"/>
    </xf>
    <xf numFmtId="0" fontId="25" fillId="0" borderId="1" xfId="0" applyFont="1" applyBorder="1" applyAlignment="1">
      <alignment horizontal="justify" vertical="top" wrapText="1"/>
    </xf>
    <xf numFmtId="0" fontId="23" fillId="0" borderId="0" xfId="0" applyFont="1" applyAlignment="1">
      <alignment horizontal="center" vertical="center" wrapText="1"/>
    </xf>
    <xf numFmtId="165" fontId="26" fillId="0" borderId="0" xfId="0" applyNumberFormat="1" applyFont="1" applyAlignment="1">
      <alignment vertical="center"/>
    </xf>
    <xf numFmtId="0" fontId="26" fillId="0" borderId="1" xfId="0" applyFont="1" applyBorder="1" applyAlignment="1">
      <alignment horizontal="justify" vertical="top" wrapText="1"/>
    </xf>
    <xf numFmtId="4" fontId="17" fillId="0" borderId="2" xfId="2" applyNumberFormat="1" applyFont="1" applyFill="1" applyBorder="1" applyAlignment="1">
      <alignment horizontal="center" vertical="center"/>
    </xf>
    <xf numFmtId="4" fontId="17" fillId="0" borderId="2" xfId="2" applyNumberFormat="1" applyFont="1" applyFill="1" applyBorder="1" applyAlignment="1">
      <alignment horizontal="right" vertical="center"/>
    </xf>
    <xf numFmtId="165" fontId="11" fillId="0" borderId="0" xfId="2" applyNumberFormat="1" applyFont="1" applyFill="1" applyBorder="1" applyAlignment="1">
      <alignment horizontal="right" vertical="center"/>
    </xf>
    <xf numFmtId="4" fontId="11" fillId="0" borderId="0" xfId="2" applyNumberFormat="1" applyFont="1" applyFill="1" applyBorder="1" applyAlignment="1">
      <alignment horizontal="right"/>
    </xf>
    <xf numFmtId="4" fontId="11" fillId="0" borderId="6" xfId="2" applyNumberFormat="1" applyFont="1" applyFill="1" applyBorder="1" applyAlignment="1">
      <alignment horizontal="justify" vertical="top" wrapText="1"/>
    </xf>
    <xf numFmtId="4" fontId="17" fillId="0" borderId="6" xfId="2" applyNumberFormat="1" applyFont="1" applyFill="1" applyBorder="1" applyAlignment="1">
      <alignment horizontal="center" vertical="center"/>
    </xf>
    <xf numFmtId="4" fontId="17" fillId="0" borderId="6" xfId="2" applyNumberFormat="1" applyFont="1" applyFill="1" applyBorder="1" applyAlignment="1">
      <alignment horizontal="right" vertical="center"/>
    </xf>
    <xf numFmtId="4" fontId="11" fillId="0" borderId="0" xfId="2" applyNumberFormat="1" applyFont="1" applyFill="1" applyBorder="1" applyAlignment="1">
      <alignment horizontal="justify" vertical="top" wrapText="1"/>
    </xf>
    <xf numFmtId="4" fontId="17" fillId="0" borderId="0" xfId="2" applyNumberFormat="1" applyFont="1" applyFill="1" applyBorder="1" applyAlignment="1">
      <alignment horizontal="center" vertical="center"/>
    </xf>
    <xf numFmtId="4" fontId="17" fillId="0" borderId="0" xfId="2" applyNumberFormat="1" applyFont="1" applyFill="1" applyBorder="1" applyAlignment="1">
      <alignment horizontal="right" vertical="center"/>
    </xf>
    <xf numFmtId="4" fontId="23" fillId="0" borderId="0" xfId="0" applyNumberFormat="1" applyFont="1" applyAlignment="1">
      <alignment horizontal="center" vertical="center" wrapText="1"/>
    </xf>
    <xf numFmtId="2" fontId="23" fillId="0" borderId="0" xfId="0" applyNumberFormat="1" applyFont="1" applyAlignment="1">
      <alignment horizontal="right" vertical="center"/>
    </xf>
    <xf numFmtId="0" fontId="25" fillId="0" borderId="1" xfId="0" applyFont="1" applyBorder="1" applyAlignment="1">
      <alignment horizontal="justify" vertical="top"/>
    </xf>
    <xf numFmtId="43" fontId="23" fillId="0" borderId="0" xfId="1" applyNumberFormat="1" applyFont="1" applyFill="1" applyAlignment="1">
      <alignment horizontal="center" vertical="center" wrapText="1"/>
    </xf>
    <xf numFmtId="165" fontId="26" fillId="0" borderId="0" xfId="0" applyNumberFormat="1" applyFont="1" applyAlignment="1">
      <alignment horizontal="center" vertical="center" wrapText="1"/>
    </xf>
    <xf numFmtId="1" fontId="23" fillId="0" borderId="0" xfId="0" applyNumberFormat="1" applyFont="1" applyAlignment="1">
      <alignment horizontal="right" vertical="center"/>
    </xf>
    <xf numFmtId="1" fontId="23" fillId="0" borderId="0" xfId="1" applyNumberFormat="1" applyFont="1" applyFill="1" applyAlignment="1">
      <alignment horizontal="center" vertical="center" wrapText="1"/>
    </xf>
    <xf numFmtId="0" fontId="22" fillId="0" borderId="1" xfId="0" applyFont="1" applyBorder="1" applyAlignment="1" applyProtection="1">
      <alignment horizontal="justify" vertical="top" wrapText="1"/>
      <protection locked="0"/>
    </xf>
    <xf numFmtId="2" fontId="17" fillId="0" borderId="0" xfId="1" applyNumberFormat="1" applyFont="1" applyFill="1" applyBorder="1" applyAlignment="1">
      <alignment horizontal="center" vertical="center"/>
    </xf>
    <xf numFmtId="0" fontId="17" fillId="0" borderId="0" xfId="0" applyFont="1" applyAlignment="1">
      <alignment horizontal="justify" vertical="top"/>
    </xf>
    <xf numFmtId="0" fontId="17" fillId="0" borderId="0" xfId="0" applyFont="1" applyAlignment="1">
      <alignment horizontal="center" vertical="top"/>
    </xf>
    <xf numFmtId="165" fontId="17" fillId="0" borderId="0" xfId="0" applyNumberFormat="1" applyFont="1" applyAlignment="1">
      <alignment horizontal="center" vertical="top" wrapText="1"/>
    </xf>
    <xf numFmtId="4" fontId="11" fillId="0" borderId="0" xfId="2" applyNumberFormat="1" applyFont="1" applyFill="1" applyBorder="1" applyAlignment="1">
      <alignment horizontal="justify"/>
    </xf>
    <xf numFmtId="165" fontId="11" fillId="0" borderId="0" xfId="1" applyNumberFormat="1" applyFont="1" applyFill="1" applyBorder="1" applyAlignment="1">
      <alignment horizontal="right" wrapText="1"/>
    </xf>
    <xf numFmtId="4" fontId="11" fillId="0" borderId="0" xfId="1" applyNumberFormat="1" applyFont="1" applyFill="1" applyBorder="1" applyAlignment="1">
      <alignment horizontal="right"/>
    </xf>
    <xf numFmtId="165" fontId="11" fillId="0" borderId="0" xfId="1" applyNumberFormat="1" applyFont="1" applyFill="1" applyBorder="1" applyAlignment="1">
      <alignment horizontal="right"/>
    </xf>
    <xf numFmtId="4" fontId="17" fillId="0" borderId="0" xfId="2" applyNumberFormat="1" applyFont="1" applyFill="1" applyBorder="1" applyAlignment="1">
      <alignment horizontal="justify" vertical="top"/>
    </xf>
    <xf numFmtId="4" fontId="17" fillId="0" borderId="1" xfId="2" applyNumberFormat="1" applyFont="1" applyFill="1" applyBorder="1" applyAlignment="1">
      <alignment horizontal="left" vertical="top" wrapText="1"/>
    </xf>
    <xf numFmtId="165" fontId="11" fillId="0" borderId="0" xfId="2" applyNumberFormat="1" applyFont="1" applyFill="1" applyBorder="1" applyAlignment="1">
      <alignment horizontal="right"/>
    </xf>
    <xf numFmtId="4" fontId="11" fillId="0" borderId="0" xfId="2" applyNumberFormat="1" applyFont="1" applyFill="1" applyBorder="1" applyAlignment="1">
      <alignment horizontal="justify" vertical="center"/>
    </xf>
    <xf numFmtId="4" fontId="17" fillId="0" borderId="0" xfId="2" applyNumberFormat="1" applyFont="1" applyFill="1" applyBorder="1" applyAlignment="1">
      <alignment horizontal="justify" vertical="center"/>
    </xf>
    <xf numFmtId="4" fontId="17" fillId="0" borderId="1" xfId="2" applyNumberFormat="1" applyFont="1" applyFill="1" applyBorder="1" applyAlignment="1">
      <alignment horizontal="center" vertical="center"/>
    </xf>
    <xf numFmtId="4" fontId="17" fillId="0" borderId="1" xfId="1" applyNumberFormat="1" applyFont="1" applyFill="1" applyBorder="1" applyAlignment="1">
      <alignment horizontal="right" vertical="center"/>
    </xf>
    <xf numFmtId="4" fontId="11" fillId="0" borderId="0" xfId="2" applyNumberFormat="1" applyFont="1" applyFill="1" applyBorder="1" applyAlignment="1">
      <alignment horizontal="center"/>
    </xf>
    <xf numFmtId="4" fontId="17" fillId="0" borderId="1" xfId="2" applyNumberFormat="1" applyFont="1" applyFill="1" applyBorder="1" applyAlignment="1">
      <alignment horizontal="center"/>
    </xf>
    <xf numFmtId="165" fontId="17" fillId="0" borderId="0" xfId="1" applyNumberFormat="1" applyFont="1" applyFill="1" applyBorder="1" applyAlignment="1"/>
    <xf numFmtId="4" fontId="17" fillId="0" borderId="0" xfId="2" applyNumberFormat="1" applyFont="1" applyFill="1" applyBorder="1" applyAlignment="1">
      <alignment horizontal="center"/>
    </xf>
    <xf numFmtId="165" fontId="28" fillId="0" borderId="0" xfId="1" applyNumberFormat="1" applyFont="1" applyFill="1" applyBorder="1" applyAlignment="1"/>
    <xf numFmtId="0" fontId="22" fillId="0" borderId="1" xfId="0" applyFont="1" applyBorder="1" applyAlignment="1">
      <alignment horizontal="left" vertical="top" wrapText="1"/>
    </xf>
    <xf numFmtId="2" fontId="11" fillId="0" borderId="0" xfId="1" applyNumberFormat="1" applyFont="1" applyFill="1" applyBorder="1" applyAlignment="1">
      <alignment horizontal="right" vertical="top"/>
    </xf>
    <xf numFmtId="4" fontId="11" fillId="0" borderId="0" xfId="1" applyNumberFormat="1" applyFont="1" applyFill="1" applyBorder="1" applyAlignment="1">
      <alignment horizontal="right" vertical="top"/>
    </xf>
    <xf numFmtId="165" fontId="11" fillId="0" borderId="0" xfId="0" applyNumberFormat="1" applyFont="1" applyAlignment="1">
      <alignment horizontal="justify" vertical="top"/>
    </xf>
    <xf numFmtId="0" fontId="17" fillId="0" borderId="0" xfId="0" applyFont="1" applyAlignment="1">
      <alignment horizontal="justify" vertical="top" wrapText="1"/>
    </xf>
    <xf numFmtId="4" fontId="21" fillId="0" borderId="0" xfId="0" applyNumberFormat="1" applyFont="1" applyAlignment="1">
      <alignment horizontal="center" vertical="top"/>
    </xf>
    <xf numFmtId="2" fontId="11" fillId="0" borderId="0" xfId="1" applyNumberFormat="1" applyFont="1" applyFill="1" applyBorder="1" applyAlignment="1">
      <alignment horizontal="right"/>
    </xf>
    <xf numFmtId="3" fontId="17" fillId="0" borderId="1" xfId="2" applyNumberFormat="1" applyFont="1" applyFill="1" applyBorder="1" applyAlignment="1">
      <alignment horizontal="center" vertical="top"/>
    </xf>
    <xf numFmtId="4" fontId="23" fillId="0" borderId="1" xfId="2" applyNumberFormat="1" applyFont="1" applyFill="1" applyBorder="1" applyAlignment="1">
      <alignment horizontal="justify" vertical="top"/>
    </xf>
    <xf numFmtId="4" fontId="11" fillId="0" borderId="0" xfId="2" applyNumberFormat="1" applyFont="1" applyFill="1" applyBorder="1" applyAlignment="1">
      <alignment horizontal="right" vertical="center"/>
    </xf>
    <xf numFmtId="4" fontId="17" fillId="0" borderId="0" xfId="2" applyNumberFormat="1" applyFont="1" applyFill="1" applyBorder="1" applyAlignment="1">
      <alignment horizontal="center" vertical="top"/>
    </xf>
    <xf numFmtId="4" fontId="23" fillId="0" borderId="0" xfId="2" applyNumberFormat="1" applyFont="1" applyFill="1" applyBorder="1" applyAlignment="1">
      <alignment horizontal="justify" vertical="top"/>
    </xf>
    <xf numFmtId="165" fontId="11" fillId="0" borderId="0" xfId="2" applyNumberFormat="1" applyFont="1" applyFill="1" applyBorder="1" applyAlignment="1">
      <alignment horizontal="right" vertical="center" wrapText="1"/>
    </xf>
    <xf numFmtId="4" fontId="23" fillId="0" borderId="1" xfId="2" applyNumberFormat="1" applyFont="1" applyFill="1" applyBorder="1" applyAlignment="1">
      <alignment horizontal="justify" vertical="top" wrapText="1"/>
    </xf>
    <xf numFmtId="4" fontId="26" fillId="0" borderId="9" xfId="2" applyNumberFormat="1" applyFont="1" applyFill="1" applyBorder="1" applyAlignment="1">
      <alignment horizontal="justify" vertical="top" wrapText="1"/>
    </xf>
    <xf numFmtId="4" fontId="26" fillId="0" borderId="0" xfId="2" applyNumberFormat="1" applyFont="1" applyFill="1" applyBorder="1" applyAlignment="1">
      <alignment horizontal="justify" vertical="top" wrapText="1"/>
    </xf>
    <xf numFmtId="16" fontId="17" fillId="0" borderId="0" xfId="0" applyNumberFormat="1" applyFont="1" applyAlignment="1">
      <alignment horizontal="center" vertical="top"/>
    </xf>
    <xf numFmtId="165" fontId="17" fillId="0" borderId="0" xfId="2" applyNumberFormat="1" applyFont="1" applyFill="1" applyBorder="1" applyAlignment="1">
      <alignment horizontal="right" vertical="center" wrapText="1"/>
    </xf>
    <xf numFmtId="4" fontId="26" fillId="0" borderId="0" xfId="2" applyNumberFormat="1" applyFont="1" applyFill="1" applyBorder="1" applyAlignment="1">
      <alignment horizontal="justify" vertical="top"/>
    </xf>
    <xf numFmtId="4" fontId="17" fillId="0" borderId="0" xfId="2" applyNumberFormat="1" applyFont="1" applyFill="1" applyBorder="1" applyAlignment="1">
      <alignment horizontal="center" vertical="center" wrapText="1"/>
    </xf>
    <xf numFmtId="4" fontId="17" fillId="0" borderId="0" xfId="2" applyNumberFormat="1" applyFont="1" applyFill="1" applyBorder="1" applyAlignment="1">
      <alignment horizontal="justify" vertical="center" wrapText="1"/>
    </xf>
    <xf numFmtId="4" fontId="32" fillId="0" borderId="0" xfId="2" applyNumberFormat="1" applyFont="1" applyFill="1" applyBorder="1" applyAlignment="1">
      <alignment horizontal="center" vertical="center"/>
    </xf>
    <xf numFmtId="4" fontId="26" fillId="0" borderId="1" xfId="2" applyNumberFormat="1" applyFont="1" applyFill="1" applyBorder="1" applyAlignment="1">
      <alignment horizontal="justify" vertical="top" wrapText="1"/>
    </xf>
    <xf numFmtId="4" fontId="11" fillId="0" borderId="0" xfId="2" applyNumberFormat="1" applyFont="1" applyFill="1" applyAlignment="1" applyProtection="1">
      <alignment horizontal="right" vertical="center"/>
      <protection locked="0"/>
    </xf>
    <xf numFmtId="4" fontId="11" fillId="0" borderId="0" xfId="2" applyNumberFormat="1" applyFont="1" applyFill="1" applyAlignment="1" applyProtection="1">
      <alignment horizontal="center" vertical="center"/>
      <protection locked="0"/>
    </xf>
    <xf numFmtId="165" fontId="21" fillId="0" borderId="0" xfId="2" applyNumberFormat="1" applyFont="1" applyFill="1" applyBorder="1" applyAlignment="1">
      <alignment horizontal="right" vertical="center"/>
    </xf>
    <xf numFmtId="4" fontId="17" fillId="0" borderId="1" xfId="0" applyNumberFormat="1" applyFont="1" applyBorder="1" applyAlignment="1">
      <alignment horizontal="right" vertical="center" wrapText="1"/>
    </xf>
    <xf numFmtId="165" fontId="11" fillId="0" borderId="1" xfId="0" applyNumberFormat="1" applyFont="1" applyBorder="1" applyAlignment="1" applyProtection="1">
      <alignment horizontal="right" vertical="center" wrapText="1"/>
      <protection locked="0"/>
    </xf>
    <xf numFmtId="165" fontId="11" fillId="0" borderId="0" xfId="2" applyNumberFormat="1" applyFont="1" applyFill="1" applyBorder="1" applyAlignment="1">
      <alignment horizontal="justify"/>
    </xf>
    <xf numFmtId="4" fontId="25" fillId="0" borderId="1" xfId="2" applyNumberFormat="1" applyFont="1" applyFill="1" applyBorder="1" applyAlignment="1">
      <alignment horizontal="left" vertical="top" wrapText="1"/>
    </xf>
    <xf numFmtId="4" fontId="22" fillId="0" borderId="1" xfId="0" applyNumberFormat="1" applyFont="1" applyBorder="1" applyAlignment="1">
      <alignment horizontal="right" vertical="center" wrapText="1"/>
    </xf>
    <xf numFmtId="4" fontId="28" fillId="0" borderId="0" xfId="2" applyNumberFormat="1" applyFont="1" applyFill="1" applyAlignment="1" applyProtection="1">
      <alignment horizontal="center" vertical="center"/>
      <protection locked="0"/>
    </xf>
    <xf numFmtId="4" fontId="26" fillId="0" borderId="0" xfId="2" applyNumberFormat="1" applyFont="1" applyFill="1" applyAlignment="1" applyProtection="1">
      <alignment horizontal="justify" vertical="top"/>
      <protection locked="0"/>
    </xf>
    <xf numFmtId="4" fontId="32" fillId="0" borderId="0" xfId="2" applyNumberFormat="1" applyFont="1" applyFill="1" applyAlignment="1" applyProtection="1">
      <alignment horizontal="center" vertical="center"/>
      <protection locked="0"/>
    </xf>
    <xf numFmtId="165" fontId="28" fillId="0" borderId="0" xfId="2" applyNumberFormat="1" applyFont="1" applyFill="1" applyAlignment="1" applyProtection="1">
      <alignment horizontal="right" vertical="center"/>
      <protection locked="0"/>
    </xf>
    <xf numFmtId="49" fontId="23" fillId="0" borderId="0" xfId="0" applyNumberFormat="1" applyFont="1" applyAlignment="1">
      <alignment horizontal="center" vertical="top"/>
    </xf>
    <xf numFmtId="0" fontId="23" fillId="0" borderId="0" xfId="0" applyFont="1" applyAlignment="1">
      <alignment horizontal="center"/>
    </xf>
    <xf numFmtId="4" fontId="22" fillId="0" borderId="1" xfId="0" applyNumberFormat="1" applyFont="1" applyBorder="1" applyAlignment="1">
      <alignment horizontal="right" vertical="center"/>
    </xf>
    <xf numFmtId="165" fontId="11" fillId="0" borderId="0" xfId="2" applyNumberFormat="1" applyFont="1" applyFill="1" applyBorder="1" applyAlignment="1">
      <alignment horizontal="right" vertical="top"/>
    </xf>
    <xf numFmtId="0" fontId="22" fillId="0" borderId="1" xfId="0" applyFont="1" applyBorder="1" applyAlignment="1">
      <alignment horizontal="center" vertical="top"/>
    </xf>
    <xf numFmtId="4" fontId="11" fillId="0" borderId="0" xfId="2" applyNumberFormat="1" applyFont="1" applyFill="1" applyAlignment="1" applyProtection="1">
      <alignment horizontal="center" vertical="top"/>
      <protection locked="0"/>
    </xf>
    <xf numFmtId="4" fontId="17" fillId="0" borderId="0" xfId="2" applyNumberFormat="1" applyFont="1" applyFill="1" applyBorder="1" applyAlignment="1" applyProtection="1">
      <alignment horizontal="center" vertical="center"/>
      <protection locked="0"/>
    </xf>
    <xf numFmtId="4" fontId="17" fillId="0" borderId="0" xfId="2" applyNumberFormat="1" applyFont="1" applyFill="1" applyBorder="1" applyAlignment="1" applyProtection="1">
      <alignment horizontal="right" vertical="center"/>
      <protection locked="0"/>
    </xf>
    <xf numFmtId="165" fontId="11" fillId="0" borderId="0" xfId="2" applyNumberFormat="1" applyFont="1" applyFill="1" applyBorder="1" applyAlignment="1" applyProtection="1">
      <alignment horizontal="right" vertical="center"/>
      <protection locked="0"/>
    </xf>
    <xf numFmtId="4" fontId="23" fillId="0" borderId="2" xfId="2" applyNumberFormat="1" applyFont="1" applyFill="1" applyBorder="1" applyAlignment="1">
      <alignment horizontal="justify" vertical="top" wrapText="1"/>
    </xf>
    <xf numFmtId="4" fontId="26" fillId="0" borderId="6" xfId="2" applyNumberFormat="1" applyFont="1" applyFill="1" applyBorder="1" applyAlignment="1">
      <alignment horizontal="justify" vertical="top" wrapText="1"/>
    </xf>
    <xf numFmtId="3" fontId="17" fillId="0" borderId="0" xfId="2" applyNumberFormat="1" applyFont="1" applyFill="1" applyBorder="1" applyAlignment="1">
      <alignment horizontal="center" vertical="top"/>
    </xf>
    <xf numFmtId="4" fontId="23" fillId="0" borderId="3" xfId="2" applyNumberFormat="1" applyFont="1" applyFill="1" applyBorder="1" applyAlignment="1">
      <alignment horizontal="justify" vertical="top" wrapText="1"/>
    </xf>
    <xf numFmtId="4" fontId="17" fillId="0" borderId="0" xfId="2" applyNumberFormat="1" applyFont="1" applyFill="1" applyAlignment="1" applyProtection="1">
      <alignment horizontal="center" vertical="top"/>
      <protection locked="0"/>
    </xf>
    <xf numFmtId="4" fontId="17" fillId="0" borderId="0" xfId="2" applyNumberFormat="1" applyFont="1" applyFill="1" applyBorder="1" applyAlignment="1" applyProtection="1">
      <alignment horizontal="center" vertical="center" wrapText="1"/>
      <protection locked="0"/>
    </xf>
    <xf numFmtId="4" fontId="11" fillId="0" borderId="0" xfId="2" applyNumberFormat="1" applyFont="1" applyFill="1" applyBorder="1" applyAlignment="1">
      <alignment horizontal="center" vertical="top" wrapText="1"/>
    </xf>
    <xf numFmtId="3" fontId="17" fillId="0" borderId="0" xfId="2" applyNumberFormat="1" applyFont="1" applyFill="1" applyBorder="1" applyAlignment="1">
      <alignment horizontal="center" vertical="top" wrapText="1"/>
    </xf>
    <xf numFmtId="4" fontId="22" fillId="0" borderId="0" xfId="2" applyNumberFormat="1" applyFont="1" applyFill="1" applyBorder="1" applyAlignment="1">
      <alignment horizontal="center" vertical="center"/>
    </xf>
    <xf numFmtId="4" fontId="22" fillId="0" borderId="0" xfId="2" applyNumberFormat="1" applyFont="1" applyFill="1" applyBorder="1" applyAlignment="1">
      <alignment horizontal="right" vertical="center" wrapText="1"/>
    </xf>
    <xf numFmtId="165" fontId="21" fillId="0" borderId="0" xfId="2" applyNumberFormat="1" applyFont="1" applyFill="1" applyBorder="1" applyAlignment="1">
      <alignment horizontal="right" vertical="center" wrapText="1"/>
    </xf>
    <xf numFmtId="4" fontId="22" fillId="0" borderId="0" xfId="2" applyNumberFormat="1" applyFont="1" applyFill="1" applyAlignment="1">
      <alignment horizontal="right" vertical="center" wrapText="1"/>
    </xf>
    <xf numFmtId="165" fontId="21" fillId="0" borderId="0" xfId="2" applyNumberFormat="1" applyFont="1" applyFill="1" applyAlignment="1">
      <alignment horizontal="right" vertical="center" wrapText="1"/>
    </xf>
    <xf numFmtId="0" fontId="22" fillId="0" borderId="0" xfId="0" applyFont="1" applyAlignment="1">
      <alignment horizontal="center" vertical="top" wrapText="1"/>
    </xf>
    <xf numFmtId="14" fontId="22" fillId="0" borderId="0" xfId="0" applyNumberFormat="1" applyFont="1" applyAlignment="1">
      <alignment horizontal="center" vertical="top" wrapText="1"/>
    </xf>
    <xf numFmtId="0" fontId="22" fillId="0" borderId="8" xfId="0" applyFont="1" applyBorder="1" applyAlignment="1">
      <alignment horizontal="center" vertical="center" wrapText="1"/>
    </xf>
    <xf numFmtId="0" fontId="22" fillId="0" borderId="1" xfId="0" applyFont="1" applyBorder="1" applyAlignment="1">
      <alignment horizontal="center" vertical="top" wrapText="1"/>
    </xf>
    <xf numFmtId="16" fontId="22" fillId="0" borderId="0" xfId="0" applyNumberFormat="1" applyFont="1" applyAlignment="1">
      <alignment horizontal="center" vertical="top" wrapText="1"/>
    </xf>
    <xf numFmtId="4" fontId="22" fillId="0" borderId="1" xfId="0" applyNumberFormat="1" applyFont="1" applyBorder="1" applyAlignment="1" applyProtection="1">
      <alignment horizontal="right" vertical="center"/>
      <protection locked="0"/>
    </xf>
    <xf numFmtId="49" fontId="23" fillId="0" borderId="1" xfId="0" applyNumberFormat="1" applyFont="1" applyBorder="1" applyAlignment="1">
      <alignment horizontal="center" vertical="top"/>
    </xf>
    <xf numFmtId="3" fontId="23" fillId="0" borderId="1" xfId="0" applyNumberFormat="1" applyFont="1" applyBorder="1" applyAlignment="1">
      <alignment horizontal="right" vertical="center"/>
    </xf>
    <xf numFmtId="0" fontId="23" fillId="0" borderId="0" xfId="0" applyFont="1" applyAlignment="1">
      <alignment horizontal="center" vertical="top"/>
    </xf>
    <xf numFmtId="3" fontId="23" fillId="0" borderId="1" xfId="0" applyNumberFormat="1" applyFont="1" applyBorder="1" applyAlignment="1">
      <alignment horizontal="right" vertical="center" wrapText="1"/>
    </xf>
    <xf numFmtId="165" fontId="26" fillId="0" borderId="1" xfId="0" applyNumberFormat="1" applyFont="1" applyBorder="1" applyAlignment="1" applyProtection="1">
      <alignment horizontal="right" vertical="center" wrapText="1"/>
      <protection locked="0"/>
    </xf>
    <xf numFmtId="49" fontId="17" fillId="0" borderId="0" xfId="0" applyNumberFormat="1" applyFont="1" applyAlignment="1">
      <alignment horizontal="center" vertical="top"/>
    </xf>
    <xf numFmtId="4" fontId="17" fillId="0" borderId="1" xfId="0" applyNumberFormat="1" applyFont="1" applyBorder="1" applyAlignment="1">
      <alignment horizontal="right" wrapText="1"/>
    </xf>
    <xf numFmtId="4" fontId="17" fillId="0" borderId="0" xfId="0" applyNumberFormat="1" applyFont="1" applyAlignment="1">
      <alignment horizontal="right" wrapText="1"/>
    </xf>
    <xf numFmtId="4" fontId="17" fillId="0" borderId="0" xfId="0" applyNumberFormat="1" applyFont="1" applyAlignment="1">
      <alignment horizontal="right"/>
    </xf>
    <xf numFmtId="4" fontId="17" fillId="0" borderId="1" xfId="0" applyNumberFormat="1" applyFont="1" applyBorder="1" applyAlignment="1">
      <alignment horizontal="right" vertical="center"/>
    </xf>
    <xf numFmtId="4" fontId="23" fillId="0" borderId="1" xfId="0" applyNumberFormat="1" applyFont="1" applyBorder="1" applyAlignment="1">
      <alignment horizontal="right" vertical="center"/>
    </xf>
    <xf numFmtId="49" fontId="17" fillId="0" borderId="7" xfId="0" applyNumberFormat="1" applyFont="1" applyBorder="1" applyAlignment="1">
      <alignment horizontal="center" vertical="top"/>
    </xf>
    <xf numFmtId="0" fontId="23" fillId="0" borderId="0" xfId="0" applyFont="1" applyAlignment="1">
      <alignment horizontal="center" vertical="top" wrapText="1"/>
    </xf>
    <xf numFmtId="1" fontId="23" fillId="0" borderId="1" xfId="0" applyNumberFormat="1" applyFont="1" applyBorder="1" applyAlignment="1">
      <alignment horizontal="right" vertical="center"/>
    </xf>
    <xf numFmtId="1" fontId="23" fillId="0" borderId="1" xfId="1" applyNumberFormat="1" applyFont="1" applyFill="1" applyBorder="1" applyAlignment="1">
      <alignment horizontal="right" vertical="center" wrapText="1"/>
    </xf>
    <xf numFmtId="0" fontId="23" fillId="0" borderId="1" xfId="0" applyFont="1" applyBorder="1" applyAlignment="1">
      <alignment horizontal="center" vertical="center" wrapText="1"/>
    </xf>
    <xf numFmtId="0" fontId="17" fillId="0" borderId="1" xfId="0" applyFont="1" applyBorder="1" applyAlignment="1">
      <alignment horizontal="justify" vertical="top" wrapText="1"/>
    </xf>
    <xf numFmtId="0" fontId="22" fillId="0" borderId="0" xfId="0" applyFont="1" applyAlignment="1">
      <alignment horizontal="left" vertical="top" wrapText="1"/>
    </xf>
    <xf numFmtId="4" fontId="11" fillId="0" borderId="0" xfId="2" applyNumberFormat="1" applyFont="1" applyFill="1" applyBorder="1" applyAlignment="1">
      <alignment horizontal="left" vertical="top" wrapText="1"/>
    </xf>
    <xf numFmtId="0" fontId="20" fillId="0" borderId="0" xfId="0" applyFont="1" applyAlignment="1">
      <alignment horizontal="right" vertical="center" wrapText="1"/>
    </xf>
    <xf numFmtId="4" fontId="34" fillId="0" borderId="0" xfId="1" applyNumberFormat="1" applyFont="1" applyFill="1" applyBorder="1" applyAlignment="1" applyProtection="1">
      <alignment horizontal="right" vertical="center"/>
    </xf>
    <xf numFmtId="165" fontId="15" fillId="0" borderId="0" xfId="1" applyNumberFormat="1" applyFont="1" applyFill="1" applyBorder="1" applyAlignment="1" applyProtection="1">
      <alignment horizontal="right" vertical="center"/>
    </xf>
    <xf numFmtId="4" fontId="11" fillId="0" borderId="0" xfId="1" applyNumberFormat="1" applyFont="1" applyFill="1" applyBorder="1" applyAlignment="1" applyProtection="1">
      <alignment horizontal="right"/>
    </xf>
    <xf numFmtId="165" fontId="11" fillId="0" borderId="0" xfId="1" applyNumberFormat="1" applyFont="1" applyFill="1" applyBorder="1" applyAlignment="1" applyProtection="1">
      <alignment horizontal="right"/>
    </xf>
    <xf numFmtId="4" fontId="17" fillId="0" borderId="1" xfId="1" applyNumberFormat="1" applyFont="1" applyFill="1" applyBorder="1" applyAlignment="1" applyProtection="1">
      <alignment horizontal="right" vertical="center"/>
    </xf>
    <xf numFmtId="165" fontId="11" fillId="0" borderId="1" xfId="1" applyNumberFormat="1" applyFont="1" applyFill="1" applyBorder="1" applyAlignment="1" applyProtection="1">
      <alignment horizontal="right" vertical="center"/>
      <protection locked="0"/>
    </xf>
    <xf numFmtId="4" fontId="11" fillId="0" borderId="0" xfId="2" applyNumberFormat="1" applyFont="1" applyFill="1" applyBorder="1" applyAlignment="1">
      <alignment horizontal="justify" vertical="justify"/>
    </xf>
    <xf numFmtId="4" fontId="17" fillId="0" borderId="3" xfId="2" applyNumberFormat="1" applyFont="1" applyFill="1" applyBorder="1" applyAlignment="1">
      <alignment horizontal="justify" vertical="justify" wrapText="1"/>
    </xf>
    <xf numFmtId="4" fontId="17" fillId="0" borderId="1" xfId="2" applyNumberFormat="1" applyFont="1" applyFill="1" applyBorder="1" applyAlignment="1">
      <alignment horizontal="justify" vertical="justify" wrapText="1"/>
    </xf>
    <xf numFmtId="4" fontId="29" fillId="0" borderId="1" xfId="2" applyNumberFormat="1" applyFont="1" applyFill="1" applyBorder="1" applyAlignment="1">
      <alignment horizontal="justify" vertical="justify" wrapText="1"/>
    </xf>
    <xf numFmtId="4" fontId="29" fillId="0" borderId="0" xfId="2" applyNumberFormat="1" applyFont="1" applyFill="1" applyBorder="1" applyAlignment="1">
      <alignment horizontal="justify" vertical="justify" wrapText="1"/>
    </xf>
    <xf numFmtId="166" fontId="17" fillId="0" borderId="1" xfId="0" applyNumberFormat="1" applyFont="1" applyBorder="1" applyAlignment="1">
      <alignment horizontal="center" vertical="top" wrapText="1"/>
    </xf>
    <xf numFmtId="166" fontId="17" fillId="0" borderId="0" xfId="0" applyNumberFormat="1" applyFont="1" applyAlignment="1">
      <alignment horizontal="center" vertical="top" wrapText="1"/>
    </xf>
    <xf numFmtId="166" fontId="11" fillId="0" borderId="0" xfId="0" applyNumberFormat="1" applyFont="1" applyAlignment="1">
      <alignment horizontal="right"/>
    </xf>
    <xf numFmtId="166" fontId="11" fillId="0" borderId="1" xfId="0" applyNumberFormat="1" applyFont="1" applyBorder="1" applyAlignment="1">
      <alignment horizontal="right"/>
    </xf>
    <xf numFmtId="166" fontId="11" fillId="0" borderId="0" xfId="2" applyNumberFormat="1" applyFont="1" applyFill="1" applyBorder="1" applyAlignment="1">
      <alignment horizontal="justify"/>
    </xf>
    <xf numFmtId="166" fontId="11" fillId="0" borderId="0" xfId="2" applyNumberFormat="1" applyFont="1" applyFill="1" applyBorder="1" applyAlignment="1">
      <alignment horizontal="right"/>
    </xf>
    <xf numFmtId="166" fontId="11" fillId="0" borderId="1" xfId="2" applyNumberFormat="1" applyFont="1" applyFill="1" applyBorder="1" applyAlignment="1">
      <alignment horizontal="right" vertical="center"/>
    </xf>
    <xf numFmtId="166" fontId="11" fillId="0" borderId="1" xfId="0" applyNumberFormat="1" applyFont="1" applyBorder="1" applyAlignment="1">
      <alignment horizontal="right" vertical="center"/>
    </xf>
    <xf numFmtId="166" fontId="11" fillId="0" borderId="1" xfId="2" applyNumberFormat="1" applyFont="1" applyFill="1" applyBorder="1" applyAlignment="1">
      <alignment horizontal="right"/>
    </xf>
    <xf numFmtId="166" fontId="11" fillId="0" borderId="1" xfId="1" applyNumberFormat="1" applyFont="1" applyFill="1" applyBorder="1" applyAlignment="1"/>
    <xf numFmtId="166" fontId="17" fillId="0" borderId="0" xfId="1" applyNumberFormat="1" applyFont="1" applyFill="1" applyBorder="1" applyAlignment="1"/>
    <xf numFmtId="166" fontId="11" fillId="0" borderId="0" xfId="0" applyNumberFormat="1" applyFont="1" applyAlignment="1">
      <alignment horizontal="right" vertical="top"/>
    </xf>
    <xf numFmtId="166" fontId="22" fillId="0" borderId="1" xfId="0" applyNumberFormat="1" applyFont="1" applyBorder="1" applyAlignment="1">
      <alignment vertical="top" wrapText="1"/>
    </xf>
    <xf numFmtId="166" fontId="17" fillId="0" borderId="0" xfId="0" applyNumberFormat="1" applyFont="1" applyAlignment="1">
      <alignment horizontal="justify" vertical="top"/>
    </xf>
    <xf numFmtId="166" fontId="17" fillId="0" borderId="1" xfId="0" applyNumberFormat="1" applyFont="1" applyBorder="1" applyAlignment="1">
      <alignment horizontal="right" vertical="top"/>
    </xf>
    <xf numFmtId="165" fontId="11" fillId="0" borderId="1" xfId="1" applyNumberFormat="1" applyFont="1" applyFill="1" applyBorder="1" applyAlignment="1" applyProtection="1">
      <alignment horizontal="right"/>
      <protection locked="0"/>
    </xf>
    <xf numFmtId="165" fontId="11" fillId="0" borderId="1" xfId="2" applyNumberFormat="1" applyFont="1" applyFill="1" applyBorder="1" applyAlignment="1" applyProtection="1">
      <alignment horizontal="right" vertical="center"/>
      <protection locked="0"/>
    </xf>
    <xf numFmtId="165" fontId="11" fillId="0" borderId="1" xfId="2" applyNumberFormat="1" applyFont="1" applyFill="1" applyBorder="1" applyAlignment="1" applyProtection="1">
      <alignment horizontal="right"/>
      <protection locked="0"/>
    </xf>
    <xf numFmtId="165" fontId="11" fillId="0" borderId="1" xfId="1" applyNumberFormat="1" applyFont="1" applyFill="1" applyBorder="1" applyAlignment="1" applyProtection="1">
      <protection locked="0"/>
    </xf>
    <xf numFmtId="166" fontId="11" fillId="0" borderId="0" xfId="2" applyNumberFormat="1" applyFont="1" applyFill="1" applyBorder="1" applyAlignment="1">
      <alignment horizontal="right" vertical="center"/>
    </xf>
    <xf numFmtId="166" fontId="11" fillId="0" borderId="0" xfId="2" applyNumberFormat="1" applyFont="1" applyFill="1" applyBorder="1" applyAlignment="1">
      <alignment horizontal="right" vertical="center" wrapText="1"/>
    </xf>
    <xf numFmtId="166" fontId="11" fillId="0" borderId="0" xfId="0" applyNumberFormat="1" applyFont="1" applyAlignment="1">
      <alignment horizontal="right" vertical="center"/>
    </xf>
    <xf numFmtId="166" fontId="17" fillId="0" borderId="1" xfId="2" applyNumberFormat="1" applyFont="1" applyFill="1" applyBorder="1" applyAlignment="1">
      <alignment horizontal="right" vertical="center"/>
    </xf>
    <xf numFmtId="166" fontId="17" fillId="0" borderId="0" xfId="2" applyNumberFormat="1" applyFont="1" applyFill="1" applyBorder="1" applyAlignment="1">
      <alignment horizontal="right" vertical="center" wrapText="1"/>
    </xf>
    <xf numFmtId="166" fontId="21" fillId="0" borderId="1" xfId="2" applyNumberFormat="1" applyFont="1" applyFill="1" applyBorder="1" applyAlignment="1">
      <alignment horizontal="right" vertical="center"/>
    </xf>
    <xf numFmtId="166" fontId="21" fillId="0" borderId="0" xfId="2" applyNumberFormat="1" applyFont="1" applyFill="1" applyBorder="1" applyAlignment="1">
      <alignment horizontal="right" vertical="center"/>
    </xf>
    <xf numFmtId="166" fontId="1" fillId="0" borderId="0" xfId="0" applyNumberFormat="1" applyFont="1" applyAlignment="1">
      <alignment horizontal="right" vertical="center"/>
    </xf>
    <xf numFmtId="166" fontId="17" fillId="0" borderId="0" xfId="2" applyNumberFormat="1" applyFont="1" applyFill="1" applyBorder="1" applyAlignment="1">
      <alignment horizontal="right" vertical="center"/>
    </xf>
    <xf numFmtId="166" fontId="21" fillId="0" borderId="1" xfId="0" applyNumberFormat="1" applyFont="1" applyBorder="1" applyAlignment="1">
      <alignment horizontal="right" vertical="center"/>
    </xf>
    <xf numFmtId="166" fontId="21" fillId="0" borderId="0" xfId="0" applyNumberFormat="1" applyFont="1" applyAlignment="1">
      <alignment horizontal="right" vertical="center"/>
    </xf>
    <xf numFmtId="166" fontId="28" fillId="0" borderId="0" xfId="2" applyNumberFormat="1" applyFont="1" applyFill="1" applyAlignment="1" applyProtection="1">
      <alignment horizontal="right" vertical="center"/>
      <protection locked="0"/>
    </xf>
    <xf numFmtId="166" fontId="11" fillId="0" borderId="0" xfId="2" applyNumberFormat="1" applyFont="1" applyFill="1" applyBorder="1" applyAlignment="1">
      <alignment horizontal="right" vertical="top"/>
    </xf>
    <xf numFmtId="166" fontId="11" fillId="0" borderId="0" xfId="2" applyNumberFormat="1" applyFont="1" applyFill="1" applyBorder="1" applyAlignment="1" applyProtection="1">
      <alignment horizontal="right" vertical="center"/>
      <protection locked="0"/>
    </xf>
    <xf numFmtId="166" fontId="22" fillId="0" borderId="1" xfId="2" applyNumberFormat="1" applyFont="1" applyFill="1" applyBorder="1" applyAlignment="1">
      <alignment horizontal="right" vertical="center" wrapText="1"/>
    </xf>
    <xf numFmtId="4" fontId="17" fillId="0" borderId="1" xfId="1" applyNumberFormat="1" applyFont="1" applyFill="1" applyBorder="1" applyAlignment="1" applyProtection="1">
      <alignment horizontal="right"/>
    </xf>
    <xf numFmtId="4" fontId="17" fillId="0" borderId="0" xfId="1" applyNumberFormat="1" applyFont="1" applyFill="1" applyBorder="1" applyAlignment="1" applyProtection="1">
      <alignment horizontal="right"/>
    </xf>
    <xf numFmtId="3" fontId="17" fillId="0" borderId="1" xfId="1" applyNumberFormat="1" applyFont="1" applyFill="1" applyBorder="1" applyAlignment="1" applyProtection="1">
      <alignment horizontal="right"/>
    </xf>
    <xf numFmtId="3" fontId="17" fillId="0" borderId="0" xfId="1" applyNumberFormat="1" applyFont="1" applyFill="1" applyBorder="1" applyAlignment="1" applyProtection="1">
      <alignment horizontal="right"/>
    </xf>
    <xf numFmtId="4" fontId="11" fillId="0" borderId="0" xfId="2" applyNumberFormat="1" applyFont="1" applyFill="1" applyBorder="1" applyAlignment="1" applyProtection="1">
      <alignment horizontal="justify"/>
    </xf>
    <xf numFmtId="4" fontId="11" fillId="0" borderId="0" xfId="2" applyNumberFormat="1" applyFont="1" applyFill="1" applyBorder="1" applyAlignment="1" applyProtection="1">
      <alignment horizontal="right"/>
    </xf>
    <xf numFmtId="4" fontId="17" fillId="0" borderId="1" xfId="2" applyNumberFormat="1" applyFont="1" applyFill="1" applyBorder="1" applyAlignment="1" applyProtection="1">
      <alignment horizontal="right" vertical="center"/>
    </xf>
    <xf numFmtId="4" fontId="17" fillId="0" borderId="0" xfId="2" applyNumberFormat="1" applyFont="1" applyFill="1" applyBorder="1" applyAlignment="1" applyProtection="1">
      <alignment horizontal="right"/>
    </xf>
    <xf numFmtId="4" fontId="17" fillId="0" borderId="1" xfId="2" applyNumberFormat="1" applyFont="1" applyFill="1" applyBorder="1" applyAlignment="1" applyProtection="1">
      <alignment horizontal="right"/>
    </xf>
    <xf numFmtId="4" fontId="17" fillId="0" borderId="1" xfId="1" applyNumberFormat="1" applyFont="1" applyFill="1" applyBorder="1" applyAlignment="1" applyProtection="1"/>
    <xf numFmtId="4" fontId="17" fillId="0" borderId="0" xfId="1" applyNumberFormat="1" applyFont="1" applyFill="1" applyBorder="1" applyAlignment="1" applyProtection="1"/>
    <xf numFmtId="3" fontId="17" fillId="0" borderId="1" xfId="2" applyNumberFormat="1" applyFont="1" applyFill="1" applyBorder="1" applyAlignment="1" applyProtection="1">
      <alignment horizontal="right"/>
    </xf>
    <xf numFmtId="3" fontId="17" fillId="0" borderId="1" xfId="2" applyNumberFormat="1" applyFont="1" applyFill="1" applyBorder="1" applyAlignment="1" applyProtection="1">
      <alignment horizontal="right" vertical="top"/>
    </xf>
    <xf numFmtId="4" fontId="28" fillId="0" borderId="0" xfId="1" applyNumberFormat="1" applyFont="1" applyFill="1" applyBorder="1" applyAlignment="1" applyProtection="1">
      <alignment horizontal="right" vertical="center"/>
    </xf>
    <xf numFmtId="4" fontId="17" fillId="0" borderId="0" xfId="2" applyNumberFormat="1" applyFont="1" applyFill="1" applyBorder="1" applyAlignment="1" applyProtection="1">
      <alignment horizontal="right" vertical="center"/>
    </xf>
    <xf numFmtId="3" fontId="17" fillId="0" borderId="0" xfId="1" applyNumberFormat="1" applyFont="1" applyFill="1" applyBorder="1" applyAlignment="1" applyProtection="1">
      <alignment horizontal="right" vertical="center"/>
    </xf>
    <xf numFmtId="4" fontId="11" fillId="0" borderId="0" xfId="2" applyNumberFormat="1" applyFont="1" applyFill="1" applyBorder="1" applyAlignment="1" applyProtection="1">
      <alignment horizontal="right" vertical="center"/>
    </xf>
    <xf numFmtId="4" fontId="17" fillId="0" borderId="0" xfId="2" applyNumberFormat="1" applyFont="1" applyFill="1" applyBorder="1" applyAlignment="1" applyProtection="1">
      <alignment horizontal="right" vertical="center" wrapText="1"/>
    </xf>
    <xf numFmtId="4" fontId="32" fillId="0" borderId="0" xfId="2" applyNumberFormat="1" applyFont="1" applyFill="1" applyAlignment="1" applyProtection="1">
      <alignment horizontal="right" vertical="center"/>
    </xf>
    <xf numFmtId="2" fontId="17" fillId="0" borderId="0" xfId="2" applyNumberFormat="1" applyFont="1" applyFill="1" applyBorder="1" applyAlignment="1" applyProtection="1">
      <alignment horizontal="right" vertical="top"/>
    </xf>
    <xf numFmtId="3" fontId="17" fillId="0" borderId="1" xfId="2" applyNumberFormat="1" applyFont="1" applyFill="1" applyBorder="1" applyAlignment="1" applyProtection="1">
      <alignment horizontal="right" vertical="center"/>
    </xf>
    <xf numFmtId="4" fontId="17" fillId="0" borderId="2" xfId="2" applyNumberFormat="1" applyFont="1" applyFill="1" applyBorder="1" applyAlignment="1" applyProtection="1">
      <alignment horizontal="right" vertical="center"/>
    </xf>
    <xf numFmtId="4" fontId="17" fillId="0" borderId="6" xfId="2" applyNumberFormat="1" applyFont="1" applyFill="1" applyBorder="1" applyAlignment="1" applyProtection="1">
      <alignment horizontal="right" vertical="center"/>
    </xf>
    <xf numFmtId="3" fontId="17" fillId="0" borderId="0" xfId="2" applyNumberFormat="1" applyFont="1" applyFill="1" applyBorder="1" applyAlignment="1" applyProtection="1">
      <alignment horizontal="right" vertical="center"/>
    </xf>
    <xf numFmtId="165" fontId="21" fillId="0" borderId="1" xfId="2" applyNumberFormat="1" applyFont="1" applyFill="1" applyBorder="1" applyAlignment="1" applyProtection="1">
      <alignment horizontal="right" vertical="center"/>
      <protection locked="0"/>
    </xf>
    <xf numFmtId="165" fontId="21" fillId="0" borderId="1" xfId="0" applyNumberFormat="1" applyFont="1" applyBorder="1" applyAlignment="1" applyProtection="1">
      <alignment horizontal="right" vertical="center"/>
      <protection locked="0"/>
    </xf>
    <xf numFmtId="166" fontId="22" fillId="0" borderId="0" xfId="0" applyNumberFormat="1" applyFont="1" applyAlignment="1">
      <alignment horizontal="center" vertical="center" wrapText="1"/>
    </xf>
    <xf numFmtId="166" fontId="21" fillId="0" borderId="0" xfId="0" applyNumberFormat="1" applyFont="1" applyAlignment="1">
      <alignment horizontal="right" vertical="center" wrapText="1"/>
    </xf>
    <xf numFmtId="166" fontId="22" fillId="0" borderId="1" xfId="0" applyNumberFormat="1" applyFont="1" applyBorder="1" applyAlignment="1">
      <alignment horizontal="right" vertical="center" wrapText="1"/>
    </xf>
    <xf numFmtId="166" fontId="22" fillId="0" borderId="0" xfId="0" applyNumberFormat="1" applyFont="1" applyAlignment="1">
      <alignment horizontal="right" vertical="center" wrapText="1"/>
    </xf>
    <xf numFmtId="166" fontId="26" fillId="0" borderId="0" xfId="0" applyNumberFormat="1" applyFont="1" applyAlignment="1">
      <alignment horizontal="right" vertical="center"/>
    </xf>
    <xf numFmtId="166" fontId="26" fillId="0" borderId="1" xfId="0" applyNumberFormat="1" applyFont="1" applyBorder="1" applyAlignment="1">
      <alignment horizontal="right" vertical="center"/>
    </xf>
    <xf numFmtId="166" fontId="11" fillId="0" borderId="7" xfId="0" applyNumberFormat="1" applyFont="1" applyBorder="1" applyAlignment="1">
      <alignment horizontal="right" vertical="center"/>
    </xf>
    <xf numFmtId="166" fontId="17" fillId="0" borderId="0" xfId="0" applyNumberFormat="1" applyFont="1" applyAlignment="1">
      <alignment horizontal="right" vertical="center"/>
    </xf>
    <xf numFmtId="166" fontId="23" fillId="0" borderId="0" xfId="0" applyNumberFormat="1" applyFont="1" applyAlignment="1">
      <alignment horizontal="right" vertical="center"/>
    </xf>
    <xf numFmtId="166" fontId="23" fillId="0" borderId="1" xfId="0" applyNumberFormat="1" applyFont="1" applyBorder="1" applyAlignment="1">
      <alignment horizontal="right" vertical="center"/>
    </xf>
    <xf numFmtId="166" fontId="26" fillId="0" borderId="0" xfId="0" applyNumberFormat="1" applyFont="1" applyAlignment="1">
      <alignment horizontal="right" vertical="center" wrapText="1"/>
    </xf>
    <xf numFmtId="166" fontId="26" fillId="0" borderId="0" xfId="0" applyNumberFormat="1" applyFont="1" applyAlignment="1">
      <alignment vertical="center"/>
    </xf>
    <xf numFmtId="166" fontId="26" fillId="0" borderId="1" xfId="0" applyNumberFormat="1" applyFont="1" applyBorder="1" applyAlignment="1">
      <alignment vertical="center"/>
    </xf>
    <xf numFmtId="166" fontId="26" fillId="0" borderId="1" xfId="0" applyNumberFormat="1" applyFont="1" applyBorder="1" applyAlignment="1">
      <alignment horizontal="center" vertical="center"/>
    </xf>
    <xf numFmtId="166" fontId="17" fillId="0" borderId="1" xfId="0" applyNumberFormat="1" applyFont="1" applyBorder="1" applyAlignment="1">
      <alignment horizontal="right" vertical="center"/>
    </xf>
    <xf numFmtId="166" fontId="22" fillId="0" borderId="0" xfId="0" applyNumberFormat="1" applyFont="1" applyAlignment="1">
      <alignment vertical="top" wrapText="1"/>
    </xf>
    <xf numFmtId="166" fontId="17" fillId="0" borderId="1" xfId="2" applyNumberFormat="1" applyFont="1" applyFill="1" applyBorder="1" applyAlignment="1">
      <alignment horizontal="right"/>
    </xf>
    <xf numFmtId="165" fontId="26" fillId="0" borderId="1" xfId="0" applyNumberFormat="1" applyFont="1" applyBorder="1" applyAlignment="1" applyProtection="1">
      <alignment horizontal="right" vertical="center"/>
      <protection locked="0"/>
    </xf>
    <xf numFmtId="4" fontId="26" fillId="0" borderId="1" xfId="0" applyNumberFormat="1" applyFont="1" applyBorder="1" applyAlignment="1" applyProtection="1">
      <alignment horizontal="right" vertical="center"/>
      <protection locked="0"/>
    </xf>
    <xf numFmtId="165" fontId="11" fillId="0" borderId="0" xfId="0" applyNumberFormat="1" applyFont="1" applyAlignment="1">
      <alignment horizontal="right" vertical="center" wrapText="1"/>
    </xf>
    <xf numFmtId="4" fontId="11" fillId="0" borderId="1" xfId="0" applyNumberFormat="1" applyFont="1" applyBorder="1" applyAlignment="1" applyProtection="1">
      <alignment horizontal="right" vertical="center"/>
      <protection locked="0"/>
    </xf>
    <xf numFmtId="165" fontId="26" fillId="0" borderId="1" xfId="0" applyNumberFormat="1" applyFont="1" applyBorder="1" applyAlignment="1" applyProtection="1">
      <alignment vertical="center"/>
      <protection locked="0"/>
    </xf>
    <xf numFmtId="165" fontId="26" fillId="0" borderId="1" xfId="0" applyNumberFormat="1" applyFont="1" applyBorder="1" applyAlignment="1" applyProtection="1">
      <alignment horizontal="center" vertical="center" wrapText="1"/>
      <protection locked="0"/>
    </xf>
    <xf numFmtId="0" fontId="23" fillId="0" borderId="0" xfId="0" applyFont="1" applyAlignment="1">
      <alignment horizontal="left" vertical="top" wrapText="1"/>
    </xf>
    <xf numFmtId="0" fontId="26" fillId="0" borderId="4" xfId="0" applyFont="1" applyBorder="1" applyAlignment="1">
      <alignment horizontal="justify" vertical="top"/>
    </xf>
    <xf numFmtId="0" fontId="17" fillId="0" borderId="1" xfId="0" applyFont="1" applyBorder="1" applyAlignment="1">
      <alignment horizontal="justify" vertical="justify"/>
    </xf>
    <xf numFmtId="0" fontId="17" fillId="0" borderId="0" xfId="0" applyFont="1" applyAlignment="1">
      <alignment horizontal="justify" vertical="justify"/>
    </xf>
    <xf numFmtId="0" fontId="11" fillId="0" borderId="0" xfId="0" applyFont="1" applyAlignment="1">
      <alignment horizontal="center"/>
    </xf>
    <xf numFmtId="4" fontId="11" fillId="0" borderId="0" xfId="0" applyNumberFormat="1" applyFont="1" applyAlignment="1">
      <alignment horizontal="right"/>
    </xf>
    <xf numFmtId="166" fontId="11" fillId="0" borderId="0" xfId="0" applyNumberFormat="1" applyFont="1" applyAlignment="1">
      <alignment horizontal="right" wrapText="1"/>
    </xf>
    <xf numFmtId="16" fontId="17" fillId="0" borderId="0" xfId="0" applyNumberFormat="1" applyFont="1" applyAlignment="1">
      <alignment horizontal="justify" vertical="top"/>
    </xf>
    <xf numFmtId="0" fontId="17" fillId="0" borderId="1" xfId="0" applyFont="1" applyBorder="1" applyAlignment="1">
      <alignment horizontal="justify" vertical="justify" wrapText="1"/>
    </xf>
    <xf numFmtId="0" fontId="29" fillId="0" borderId="9" xfId="0" applyFont="1" applyBorder="1" applyAlignment="1">
      <alignment horizontal="justify" vertical="justify" wrapText="1"/>
    </xf>
    <xf numFmtId="0" fontId="29" fillId="0" borderId="0" xfId="0" applyFont="1" applyAlignment="1">
      <alignment horizontal="justify" vertical="justify" wrapText="1"/>
    </xf>
    <xf numFmtId="0" fontId="29" fillId="0" borderId="1" xfId="0" applyFont="1" applyBorder="1" applyAlignment="1">
      <alignment horizontal="justify" vertical="justify" wrapText="1"/>
    </xf>
    <xf numFmtId="0" fontId="17" fillId="0" borderId="0" xfId="0" applyFont="1" applyAlignment="1">
      <alignment horizontal="justify" vertical="center"/>
    </xf>
    <xf numFmtId="0" fontId="17" fillId="0" borderId="3" xfId="0" applyFont="1" applyBorder="1" applyAlignment="1">
      <alignment horizontal="justify" vertical="justify" wrapText="1"/>
    </xf>
    <xf numFmtId="16" fontId="17" fillId="0" borderId="0" xfId="0" applyNumberFormat="1" applyFont="1" applyAlignment="1">
      <alignment horizontal="justify" vertical="center"/>
    </xf>
    <xf numFmtId="0" fontId="11" fillId="0" borderId="0" xfId="0" applyFont="1" applyAlignment="1">
      <alignment horizontal="justify" vertical="justify"/>
    </xf>
    <xf numFmtId="4" fontId="11" fillId="0" borderId="0" xfId="0" applyNumberFormat="1" applyFont="1" applyAlignment="1">
      <alignment horizontal="justify" vertical="center"/>
    </xf>
    <xf numFmtId="165" fontId="11" fillId="0" borderId="0" xfId="0" applyNumberFormat="1" applyFont="1" applyAlignment="1">
      <alignment horizontal="justify" vertical="center"/>
    </xf>
    <xf numFmtId="166" fontId="11" fillId="0" borderId="0" xfId="0" applyNumberFormat="1" applyFont="1" applyAlignment="1">
      <alignment horizontal="justify" vertical="center"/>
    </xf>
    <xf numFmtId="0" fontId="11" fillId="0" borderId="0" xfId="0" applyFont="1" applyAlignment="1">
      <alignment horizontal="justify" vertical="justify" wrapText="1"/>
    </xf>
    <xf numFmtId="0" fontId="17" fillId="0" borderId="8" xfId="0" applyFont="1" applyBorder="1" applyAlignment="1">
      <alignment horizontal="center"/>
    </xf>
    <xf numFmtId="0" fontId="29" fillId="0" borderId="3" xfId="0" applyFont="1" applyBorder="1" applyAlignment="1">
      <alignment horizontal="justify" vertical="justify" wrapText="1"/>
    </xf>
    <xf numFmtId="0" fontId="11" fillId="0" borderId="3" xfId="0" applyFont="1" applyBorder="1" applyAlignment="1">
      <alignment horizontal="justify" vertical="justify" wrapText="1"/>
    </xf>
    <xf numFmtId="165" fontId="17" fillId="0" borderId="0" xfId="0" applyNumberFormat="1" applyFont="1" applyAlignment="1">
      <alignment horizontal="right" wrapText="1"/>
    </xf>
    <xf numFmtId="166" fontId="17" fillId="0" borderId="1" xfId="0" applyNumberFormat="1" applyFont="1" applyBorder="1" applyAlignment="1">
      <alignment horizontal="right"/>
    </xf>
    <xf numFmtId="0" fontId="11" fillId="0" borderId="0" xfId="0" applyFont="1" applyAlignment="1">
      <alignment horizontal="center" wrapText="1"/>
    </xf>
    <xf numFmtId="4" fontId="11" fillId="0" borderId="0" xfId="0" applyNumberFormat="1" applyFont="1" applyAlignment="1">
      <alignment horizontal="justify"/>
    </xf>
    <xf numFmtId="166" fontId="11" fillId="0" borderId="0" xfId="0" applyNumberFormat="1" applyFont="1" applyAlignment="1">
      <alignment horizontal="justify"/>
    </xf>
    <xf numFmtId="4" fontId="17" fillId="0" borderId="9" xfId="1" applyNumberFormat="1" applyFont="1" applyFill="1" applyBorder="1" applyAlignment="1" applyProtection="1">
      <alignment horizontal="right"/>
    </xf>
    <xf numFmtId="166" fontId="11" fillId="0" borderId="8" xfId="0" applyNumberFormat="1" applyFont="1" applyBorder="1" applyAlignment="1">
      <alignment horizontal="right"/>
    </xf>
    <xf numFmtId="16" fontId="34" fillId="0" borderId="0" xfId="0" applyNumberFormat="1" applyFont="1" applyAlignment="1">
      <alignment horizontal="justify" vertical="center"/>
    </xf>
    <xf numFmtId="0" fontId="35" fillId="0" borderId="0" xfId="0" applyFont="1" applyAlignment="1">
      <alignment horizontal="justify" vertical="justify" wrapText="1"/>
    </xf>
    <xf numFmtId="0" fontId="34" fillId="0" borderId="0" xfId="0" applyFont="1" applyAlignment="1">
      <alignment horizontal="center" vertical="center"/>
    </xf>
    <xf numFmtId="166" fontId="15" fillId="0" borderId="0" xfId="0" applyNumberFormat="1" applyFont="1" applyAlignment="1">
      <alignment horizontal="right" vertical="center"/>
    </xf>
    <xf numFmtId="0" fontId="15" fillId="0" borderId="0" xfId="0" applyFont="1" applyAlignment="1">
      <alignment horizontal="justify" vertical="center"/>
    </xf>
    <xf numFmtId="166" fontId="17" fillId="0" borderId="0" xfId="0" applyNumberFormat="1" applyFont="1" applyAlignment="1">
      <alignment horizontal="right"/>
    </xf>
    <xf numFmtId="0" fontId="11" fillId="0" borderId="0" xfId="0" applyFont="1" applyAlignment="1">
      <alignment horizontal="justify" wrapText="1"/>
    </xf>
    <xf numFmtId="0" fontId="11" fillId="0" borderId="1" xfId="0" applyFont="1" applyBorder="1" applyAlignment="1">
      <alignment horizontal="justify" vertical="justify" wrapText="1"/>
    </xf>
    <xf numFmtId="4" fontId="11" fillId="0" borderId="0" xfId="0" applyNumberFormat="1" applyFont="1" applyAlignment="1">
      <alignment vertical="top"/>
    </xf>
    <xf numFmtId="165" fontId="11" fillId="0" borderId="0" xfId="0" applyNumberFormat="1" applyFont="1" applyAlignment="1">
      <alignment horizontal="right" vertical="top"/>
    </xf>
    <xf numFmtId="0" fontId="17" fillId="0" borderId="0" xfId="0" applyFont="1" applyAlignment="1">
      <alignment horizontal="left" vertical="top"/>
    </xf>
    <xf numFmtId="0" fontId="11" fillId="0" borderId="1" xfId="0" applyFont="1" applyBorder="1" applyAlignment="1">
      <alignment horizontal="right" vertical="top"/>
    </xf>
    <xf numFmtId="165" fontId="11" fillId="0" borderId="1" xfId="0" applyNumberFormat="1" applyFont="1" applyBorder="1" applyAlignment="1" applyProtection="1">
      <alignment horizontal="right" vertical="top"/>
      <protection locked="0"/>
    </xf>
    <xf numFmtId="166" fontId="11" fillId="0" borderId="1" xfId="0" applyNumberFormat="1" applyFont="1" applyBorder="1" applyAlignment="1">
      <alignment horizontal="right" vertical="top"/>
    </xf>
    <xf numFmtId="0" fontId="28" fillId="0" borderId="0" xfId="0" applyFont="1" applyAlignment="1" applyProtection="1">
      <alignment horizontal="center" vertical="center"/>
      <protection locked="0"/>
    </xf>
    <xf numFmtId="0" fontId="28" fillId="0" borderId="0" xfId="0" applyFont="1" applyAlignment="1" applyProtection="1">
      <alignment horizontal="justify" vertical="justify"/>
      <protection locked="0"/>
    </xf>
    <xf numFmtId="4" fontId="28" fillId="0" borderId="0" xfId="0" applyNumberFormat="1" applyFont="1" applyAlignment="1">
      <alignment horizontal="center" vertical="center"/>
    </xf>
    <xf numFmtId="165" fontId="28" fillId="0" borderId="0" xfId="0" applyNumberFormat="1" applyFont="1" applyAlignment="1" applyProtection="1">
      <alignment horizontal="center" vertical="center"/>
      <protection locked="0"/>
    </xf>
    <xf numFmtId="166" fontId="28" fillId="0" borderId="0" xfId="0" applyNumberFormat="1" applyFont="1" applyAlignment="1" applyProtection="1">
      <alignment horizontal="center" vertical="center"/>
      <protection locked="0"/>
    </xf>
    <xf numFmtId="0" fontId="11" fillId="0" borderId="0" xfId="0" applyFont="1" applyAlignment="1" applyProtection="1">
      <alignment horizontal="center" vertical="top"/>
      <protection locked="0"/>
    </xf>
    <xf numFmtId="0" fontId="11" fillId="0" borderId="0" xfId="0" applyFont="1" applyAlignment="1" applyProtection="1">
      <alignment horizontal="justify" vertical="justify"/>
      <protection locked="0"/>
    </xf>
    <xf numFmtId="0" fontId="11" fillId="0" borderId="0" xfId="0" applyFont="1" applyAlignment="1" applyProtection="1">
      <alignment horizontal="center"/>
      <protection locked="0"/>
    </xf>
    <xf numFmtId="165" fontId="11" fillId="0" borderId="0" xfId="0" applyNumberFormat="1" applyFont="1" applyAlignment="1" applyProtection="1">
      <alignment horizontal="right"/>
      <protection locked="0"/>
    </xf>
    <xf numFmtId="166" fontId="11" fillId="0" borderId="0" xfId="0" applyNumberFormat="1" applyFont="1" applyAlignment="1" applyProtection="1">
      <alignment horizontal="center"/>
      <protection locked="0"/>
    </xf>
    <xf numFmtId="0" fontId="11" fillId="0" borderId="0" xfId="0" applyFont="1" applyAlignment="1" applyProtection="1">
      <alignment horizontal="center" vertical="center"/>
      <protection locked="0"/>
    </xf>
    <xf numFmtId="0" fontId="17" fillId="0" borderId="0" xfId="0" applyFont="1" applyAlignment="1" applyProtection="1">
      <alignment horizontal="left" vertical="top"/>
      <protection locked="0"/>
    </xf>
    <xf numFmtId="0" fontId="11" fillId="0" borderId="0" xfId="0" applyFont="1" applyAlignment="1" applyProtection="1">
      <alignment horizontal="center" wrapText="1"/>
      <protection locked="0"/>
    </xf>
    <xf numFmtId="166" fontId="11" fillId="0" borderId="0" xfId="0" applyNumberFormat="1" applyFont="1" applyAlignment="1">
      <alignment horizontal="center" wrapText="1"/>
    </xf>
    <xf numFmtId="38" fontId="11" fillId="0" borderId="0" xfId="0" applyNumberFormat="1" applyFont="1" applyAlignment="1">
      <alignment horizontal="justify" vertical="center"/>
    </xf>
    <xf numFmtId="0" fontId="32" fillId="0" borderId="0" xfId="0" applyFont="1" applyAlignment="1">
      <alignment horizontal="justify" vertical="center"/>
    </xf>
    <xf numFmtId="0" fontId="33" fillId="0" borderId="0" xfId="0" applyFont="1" applyAlignment="1">
      <alignment horizontal="justify" vertical="justify" wrapText="1"/>
    </xf>
    <xf numFmtId="166" fontId="28" fillId="0" borderId="0" xfId="0" applyNumberFormat="1" applyFont="1" applyAlignment="1">
      <alignment horizontal="right" vertical="center"/>
    </xf>
    <xf numFmtId="0" fontId="28" fillId="0" borderId="0" xfId="0" applyFont="1" applyAlignment="1">
      <alignment horizontal="justify" vertical="center"/>
    </xf>
    <xf numFmtId="165" fontId="11" fillId="0" borderId="0" xfId="0" applyNumberFormat="1" applyFont="1" applyAlignment="1">
      <alignment horizontal="right"/>
    </xf>
    <xf numFmtId="0" fontId="17" fillId="0" borderId="0" xfId="0" applyFont="1" applyAlignment="1">
      <alignment horizontal="justify" vertical="justify" wrapText="1"/>
    </xf>
    <xf numFmtId="0" fontId="22" fillId="0" borderId="1" xfId="0" applyFont="1" applyBorder="1" applyAlignment="1">
      <alignment horizontal="justify" vertical="justify" wrapText="1"/>
    </xf>
    <xf numFmtId="166" fontId="11" fillId="0" borderId="0" xfId="0" applyNumberFormat="1" applyFont="1" applyAlignment="1">
      <alignment horizontal="justify" vertical="top"/>
    </xf>
    <xf numFmtId="4" fontId="21" fillId="0" borderId="0" xfId="0" applyNumberFormat="1" applyFont="1" applyAlignment="1">
      <alignment vertical="top" wrapText="1"/>
    </xf>
    <xf numFmtId="165" fontId="21" fillId="0" borderId="0" xfId="0" applyNumberFormat="1" applyFont="1" applyAlignment="1">
      <alignment vertical="top" wrapText="1"/>
    </xf>
    <xf numFmtId="0" fontId="21" fillId="0" borderId="0" xfId="0" applyFont="1" applyAlignment="1">
      <alignment horizontal="right" vertical="top" wrapText="1"/>
    </xf>
    <xf numFmtId="4" fontId="21" fillId="0" borderId="0" xfId="0" applyNumberFormat="1" applyFont="1" applyAlignment="1">
      <alignment horizontal="right" vertical="top" wrapText="1"/>
    </xf>
    <xf numFmtId="165" fontId="21" fillId="0" borderId="0" xfId="0" applyNumberFormat="1" applyFont="1" applyAlignment="1">
      <alignment horizontal="right" vertical="top" wrapText="1"/>
    </xf>
    <xf numFmtId="4" fontId="21" fillId="0" borderId="0" xfId="0" applyNumberFormat="1" applyFont="1" applyAlignment="1">
      <alignment horizontal="center" vertical="top" wrapText="1"/>
    </xf>
    <xf numFmtId="165" fontId="11" fillId="0" borderId="0" xfId="0" applyNumberFormat="1" applyFont="1" applyAlignment="1">
      <alignment vertical="top"/>
    </xf>
    <xf numFmtId="0" fontId="26" fillId="0" borderId="3" xfId="0" applyFont="1" applyBorder="1" applyAlignment="1">
      <alignment horizontal="justify" vertical="top" wrapText="1"/>
    </xf>
    <xf numFmtId="165" fontId="26" fillId="0" borderId="1" xfId="0" applyNumberFormat="1" applyFont="1" applyBorder="1" applyAlignment="1">
      <alignment horizontal="justify" vertical="top"/>
    </xf>
    <xf numFmtId="0" fontId="17" fillId="0" borderId="0" xfId="0" applyFont="1" applyAlignment="1">
      <alignment horizontal="right" vertical="center"/>
    </xf>
    <xf numFmtId="4" fontId="21" fillId="0" borderId="0" xfId="0" applyNumberFormat="1" applyFont="1" applyAlignment="1">
      <alignment horizontal="center" vertical="center" wrapText="1"/>
    </xf>
    <xf numFmtId="49" fontId="25" fillId="0" borderId="1" xfId="0" applyNumberFormat="1" applyFont="1" applyBorder="1" applyAlignment="1">
      <alignment horizontal="justify" vertical="top" wrapText="1"/>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right" vertical="center"/>
    </xf>
    <xf numFmtId="0" fontId="22" fillId="0" borderId="1" xfId="0" applyFont="1" applyBorder="1" applyAlignment="1">
      <alignment horizontal="center" vertical="center"/>
    </xf>
    <xf numFmtId="3" fontId="22" fillId="0" borderId="1" xfId="0" applyNumberFormat="1" applyFont="1" applyBorder="1" applyAlignment="1">
      <alignment horizontal="right" vertical="center"/>
    </xf>
    <xf numFmtId="3" fontId="22" fillId="0" borderId="0" xfId="0" applyNumberFormat="1" applyFont="1" applyAlignment="1">
      <alignment horizontal="right" vertical="center"/>
    </xf>
    <xf numFmtId="0" fontId="21" fillId="0" borderId="0" xfId="0" applyFont="1" applyAlignment="1">
      <alignment horizontal="center" vertical="top" wrapText="1"/>
    </xf>
    <xf numFmtId="165" fontId="21" fillId="0" borderId="1" xfId="0" applyNumberFormat="1" applyFont="1" applyBorder="1" applyAlignment="1" applyProtection="1">
      <alignment horizontal="right" vertical="center" wrapText="1"/>
      <protection locked="0"/>
    </xf>
    <xf numFmtId="4" fontId="23" fillId="0" borderId="0" xfId="0" applyNumberFormat="1" applyFont="1" applyAlignment="1">
      <alignment horizontal="right"/>
    </xf>
    <xf numFmtId="165" fontId="26" fillId="0" borderId="0" xfId="0" applyNumberFormat="1" applyFont="1" applyAlignment="1">
      <alignment horizontal="right"/>
    </xf>
    <xf numFmtId="166" fontId="26" fillId="0" borderId="0" xfId="0" applyNumberFormat="1" applyFont="1" applyAlignment="1">
      <alignment horizontal="right"/>
    </xf>
    <xf numFmtId="2" fontId="22" fillId="0" borderId="1" xfId="0" applyNumberFormat="1" applyFont="1" applyBorder="1" applyAlignment="1">
      <alignment vertical="top"/>
    </xf>
    <xf numFmtId="165" fontId="21" fillId="0" borderId="1" xfId="0" applyNumberFormat="1" applyFont="1" applyBorder="1" applyAlignment="1" applyProtection="1">
      <alignment vertical="top"/>
      <protection locked="0"/>
    </xf>
    <xf numFmtId="166" fontId="21" fillId="0" borderId="1" xfId="0" applyNumberFormat="1" applyFont="1" applyBorder="1" applyAlignment="1">
      <alignment vertical="top"/>
    </xf>
    <xf numFmtId="4" fontId="23" fillId="0" borderId="1" xfId="0" applyNumberFormat="1" applyFont="1" applyBorder="1" applyAlignment="1">
      <alignment horizontal="right"/>
    </xf>
    <xf numFmtId="165" fontId="26" fillId="0" borderId="1" xfId="0" applyNumberFormat="1" applyFont="1" applyBorder="1" applyAlignment="1" applyProtection="1">
      <alignment horizontal="right"/>
      <protection locked="0"/>
    </xf>
    <xf numFmtId="166" fontId="26" fillId="0" borderId="1" xfId="0" applyNumberFormat="1" applyFont="1" applyBorder="1" applyAlignment="1">
      <alignment horizontal="right"/>
    </xf>
    <xf numFmtId="0" fontId="23" fillId="0" borderId="1" xfId="0" applyFont="1" applyBorder="1" applyAlignment="1">
      <alignment horizontal="justify" vertical="top" wrapText="1"/>
    </xf>
    <xf numFmtId="0" fontId="25" fillId="0" borderId="0" xfId="0" applyFont="1" applyAlignment="1">
      <alignment horizontal="justify" vertical="top" wrapText="1"/>
    </xf>
    <xf numFmtId="0" fontId="17" fillId="0" borderId="3" xfId="0" applyFont="1" applyBorder="1" applyAlignment="1">
      <alignment horizontal="justify" vertical="top"/>
    </xf>
    <xf numFmtId="0" fontId="17" fillId="0" borderId="3" xfId="0" applyFont="1" applyBorder="1" applyAlignment="1">
      <alignment horizontal="justify" vertical="justify"/>
    </xf>
    <xf numFmtId="4" fontId="11" fillId="0" borderId="0" xfId="2" applyNumberFormat="1" applyFont="1" applyFill="1" applyBorder="1" applyAlignment="1">
      <alignment horizontal="left"/>
    </xf>
    <xf numFmtId="0" fontId="17" fillId="0" borderId="3" xfId="0" applyFont="1" applyBorder="1" applyAlignment="1">
      <alignment horizontal="justify" vertical="top" wrapText="1"/>
    </xf>
    <xf numFmtId="0" fontId="17" fillId="0" borderId="0" xfId="0" applyFont="1" applyAlignment="1">
      <alignment vertical="top" wrapText="1"/>
    </xf>
    <xf numFmtId="4" fontId="11" fillId="0" borderId="0" xfId="2" applyNumberFormat="1" applyFont="1" applyFill="1" applyAlignment="1" applyProtection="1">
      <alignment horizontal="left" vertical="center"/>
      <protection locked="0"/>
    </xf>
    <xf numFmtId="0" fontId="23" fillId="0" borderId="0" xfId="0" applyFont="1"/>
    <xf numFmtId="0" fontId="37" fillId="0" borderId="0" xfId="0" applyFont="1" applyAlignment="1">
      <alignment horizontal="right"/>
    </xf>
    <xf numFmtId="3" fontId="23" fillId="0" borderId="0" xfId="0" applyNumberFormat="1" applyFont="1" applyAlignment="1">
      <alignment horizontal="center" vertical="center" wrapText="1"/>
    </xf>
    <xf numFmtId="0" fontId="11" fillId="0" borderId="7" xfId="0" applyFont="1" applyBorder="1" applyAlignment="1">
      <alignment horizontal="justify" vertical="top" wrapText="1"/>
    </xf>
    <xf numFmtId="0" fontId="17" fillId="0" borderId="7" xfId="0" applyFont="1" applyBorder="1" applyAlignment="1">
      <alignment horizontal="center"/>
    </xf>
    <xf numFmtId="2" fontId="17" fillId="0" borderId="0" xfId="0" applyNumberFormat="1" applyFont="1" applyAlignment="1">
      <alignment horizontal="right" vertical="center"/>
    </xf>
    <xf numFmtId="9" fontId="21" fillId="0" borderId="0" xfId="0" applyNumberFormat="1" applyFont="1" applyAlignment="1">
      <alignment horizontal="justify" vertical="top" wrapText="1"/>
    </xf>
    <xf numFmtId="0" fontId="37" fillId="0" borderId="0" xfId="0" applyFont="1"/>
    <xf numFmtId="0" fontId="1" fillId="0" borderId="0" xfId="0" applyFont="1" applyAlignment="1">
      <alignment horizontal="justify"/>
    </xf>
    <xf numFmtId="0" fontId="37" fillId="0" borderId="0" xfId="0" applyFont="1" applyAlignment="1">
      <alignment horizontal="center" vertical="center"/>
    </xf>
    <xf numFmtId="0" fontId="37" fillId="0" borderId="0" xfId="0" applyFont="1" applyAlignment="1">
      <alignment horizontal="right" vertical="center"/>
    </xf>
    <xf numFmtId="0" fontId="23" fillId="0" borderId="1" xfId="0" applyFont="1" applyBorder="1" applyAlignment="1">
      <alignment horizontal="center" vertical="top"/>
    </xf>
    <xf numFmtId="165" fontId="23" fillId="0" borderId="1" xfId="0" applyNumberFormat="1" applyFont="1" applyBorder="1" applyAlignment="1">
      <alignment horizontal="center" vertical="top" wrapText="1"/>
    </xf>
    <xf numFmtId="166" fontId="23" fillId="0" borderId="1" xfId="0" applyNumberFormat="1" applyFont="1" applyBorder="1" applyAlignment="1">
      <alignment horizontal="center" vertical="top" wrapText="1"/>
    </xf>
    <xf numFmtId="0" fontId="23" fillId="0" borderId="0" xfId="0" applyFont="1" applyAlignment="1">
      <alignment horizontal="right"/>
    </xf>
    <xf numFmtId="0" fontId="26" fillId="0" borderId="0" xfId="0" applyFont="1"/>
    <xf numFmtId="165" fontId="23" fillId="0" borderId="0" xfId="0" applyNumberFormat="1" applyFont="1" applyAlignment="1">
      <alignment horizontal="center" vertical="top" wrapText="1"/>
    </xf>
    <xf numFmtId="166" fontId="23" fillId="0" borderId="0" xfId="0" applyNumberFormat="1" applyFont="1" applyAlignment="1">
      <alignment horizontal="center" vertical="top" wrapText="1"/>
    </xf>
    <xf numFmtId="0" fontId="26" fillId="0" borderId="0" xfId="0" applyFont="1" applyAlignment="1">
      <alignment horizontal="justify"/>
    </xf>
    <xf numFmtId="4" fontId="23" fillId="0" borderId="0" xfId="0" applyNumberFormat="1" applyFont="1" applyAlignment="1">
      <alignment horizontal="right" vertical="top" wrapText="1"/>
    </xf>
    <xf numFmtId="0" fontId="23" fillId="0" borderId="1" xfId="0" applyFont="1" applyBorder="1" applyAlignment="1">
      <alignment horizontal="left" vertical="top"/>
    </xf>
    <xf numFmtId="0" fontId="26" fillId="0" borderId="1" xfId="0" applyFont="1" applyBorder="1" applyAlignment="1">
      <alignment horizontal="left" vertical="top" wrapText="1"/>
    </xf>
    <xf numFmtId="0" fontId="26" fillId="0" borderId="1" xfId="0" applyFont="1" applyBorder="1"/>
    <xf numFmtId="4" fontId="26" fillId="0" borderId="1" xfId="0" applyNumberFormat="1" applyFont="1" applyBorder="1"/>
    <xf numFmtId="166" fontId="26" fillId="0" borderId="1" xfId="0" applyNumberFormat="1" applyFont="1" applyBorder="1"/>
    <xf numFmtId="0" fontId="26" fillId="0" borderId="1" xfId="0" quotePrefix="1" applyFont="1" applyBorder="1" applyAlignment="1">
      <alignment horizontal="left" vertical="top" wrapText="1"/>
    </xf>
    <xf numFmtId="4" fontId="26" fillId="0" borderId="1" xfId="0" applyNumberFormat="1" applyFont="1" applyBorder="1" applyProtection="1">
      <protection locked="0"/>
    </xf>
    <xf numFmtId="166" fontId="23" fillId="0" borderId="1" xfId="0" applyNumberFormat="1" applyFont="1" applyBorder="1"/>
    <xf numFmtId="0" fontId="23" fillId="0" borderId="0" xfId="0" applyFont="1" applyAlignment="1">
      <alignment horizontal="right" vertical="top"/>
    </xf>
    <xf numFmtId="166" fontId="23" fillId="0" borderId="0" xfId="0" applyNumberFormat="1" applyFont="1"/>
    <xf numFmtId="0" fontId="23" fillId="0" borderId="1" xfId="0" applyFont="1" applyBorder="1" applyAlignment="1">
      <alignment vertical="center"/>
    </xf>
    <xf numFmtId="4" fontId="23" fillId="0" borderId="1" xfId="0" applyNumberFormat="1" applyFont="1" applyBorder="1" applyAlignment="1">
      <alignment horizontal="center" vertical="center"/>
    </xf>
    <xf numFmtId="166" fontId="23" fillId="0" borderId="1" xfId="0" applyNumberFormat="1" applyFont="1" applyBorder="1" applyAlignment="1">
      <alignment horizontal="center" vertical="center"/>
    </xf>
    <xf numFmtId="0" fontId="26" fillId="0" borderId="1" xfId="0" applyFont="1" applyBorder="1" applyAlignment="1">
      <alignment horizontal="left" wrapText="1"/>
    </xf>
    <xf numFmtId="0" fontId="23" fillId="0" borderId="0" xfId="0" applyFont="1" applyAlignment="1">
      <alignment horizontal="left" vertical="top"/>
    </xf>
    <xf numFmtId="4" fontId="26" fillId="0" borderId="0" xfId="0" applyNumberFormat="1" applyFont="1"/>
    <xf numFmtId="166" fontId="26" fillId="0" borderId="0" xfId="0" applyNumberFormat="1" applyFont="1"/>
    <xf numFmtId="0" fontId="26" fillId="0" borderId="2" xfId="0" applyFont="1" applyBorder="1" applyAlignment="1">
      <alignment horizontal="left" vertical="top"/>
    </xf>
    <xf numFmtId="0" fontId="26" fillId="0" borderId="2" xfId="0" applyFont="1" applyBorder="1"/>
    <xf numFmtId="4" fontId="26" fillId="0" borderId="2" xfId="0" applyNumberFormat="1" applyFont="1" applyBorder="1"/>
    <xf numFmtId="166" fontId="26" fillId="0" borderId="2" xfId="0" applyNumberFormat="1" applyFont="1" applyBorder="1"/>
    <xf numFmtId="0" fontId="26" fillId="0" borderId="0" xfId="0" applyFont="1" applyAlignment="1">
      <alignment horizontal="left" vertical="top"/>
    </xf>
    <xf numFmtId="166" fontId="23" fillId="0" borderId="1" xfId="0" applyNumberFormat="1" applyFont="1" applyBorder="1" applyAlignment="1">
      <alignment vertical="center"/>
    </xf>
    <xf numFmtId="0" fontId="23" fillId="0" borderId="0" xfId="0" applyFont="1" applyAlignment="1">
      <alignment horizontal="right" vertical="center"/>
    </xf>
    <xf numFmtId="17" fontId="11" fillId="0" borderId="0" xfId="0" applyNumberFormat="1" applyFont="1" applyAlignment="1">
      <alignment horizontal="justify"/>
    </xf>
    <xf numFmtId="0" fontId="17" fillId="0" borderId="3" xfId="0" applyFont="1" applyFill="1" applyBorder="1" applyAlignment="1">
      <alignment horizontal="justify" vertical="justify" wrapText="1"/>
    </xf>
    <xf numFmtId="0" fontId="17" fillId="0" borderId="1" xfId="0" applyFont="1" applyFill="1" applyBorder="1" applyAlignment="1">
      <alignment horizontal="justify" vertical="justify" wrapText="1"/>
    </xf>
    <xf numFmtId="0" fontId="21" fillId="0" borderId="1" xfId="0" applyFont="1" applyFill="1" applyBorder="1" applyAlignment="1">
      <alignment horizontal="justify" vertical="top" wrapText="1"/>
    </xf>
    <xf numFmtId="0" fontId="12"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left" vertical="top" wrapText="1"/>
    </xf>
    <xf numFmtId="0" fontId="18" fillId="0" borderId="0" xfId="0" applyFont="1" applyAlignment="1">
      <alignment horizontal="center" vertical="top"/>
    </xf>
    <xf numFmtId="0" fontId="19" fillId="0" borderId="0" xfId="0" applyFont="1" applyAlignment="1">
      <alignment horizontal="center" vertical="top"/>
    </xf>
    <xf numFmtId="49" fontId="17" fillId="0" borderId="0" xfId="0" applyNumberFormat="1" applyFont="1" applyAlignment="1">
      <alignment horizontal="left" vertical="top"/>
    </xf>
    <xf numFmtId="4" fontId="17" fillId="0" borderId="1" xfId="2" applyNumberFormat="1" applyFont="1" applyFill="1" applyBorder="1" applyAlignment="1">
      <alignment horizontal="center" vertical="top" wrapText="1"/>
    </xf>
    <xf numFmtId="0" fontId="36" fillId="0" borderId="0" xfId="0" applyFont="1" applyAlignment="1">
      <alignment horizontal="center" vertical="top"/>
    </xf>
    <xf numFmtId="4" fontId="17" fillId="0" borderId="10" xfId="2" applyNumberFormat="1" applyFont="1" applyFill="1" applyBorder="1" applyAlignment="1">
      <alignment horizontal="center" vertical="top" wrapText="1"/>
    </xf>
    <xf numFmtId="4" fontId="17" fillId="0" borderId="2" xfId="2" applyNumberFormat="1" applyFont="1" applyFill="1" applyBorder="1" applyAlignment="1">
      <alignment horizontal="center" vertical="top" wrapText="1"/>
    </xf>
    <xf numFmtId="4" fontId="17" fillId="0" borderId="11" xfId="2" applyNumberFormat="1" applyFont="1" applyFill="1" applyBorder="1" applyAlignment="1">
      <alignment horizontal="center" vertical="top" wrapText="1"/>
    </xf>
    <xf numFmtId="0" fontId="21" fillId="0" borderId="1" xfId="0" applyFont="1" applyBorder="1" applyAlignment="1">
      <alignment horizontal="left"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23" fillId="0" borderId="5" xfId="0" applyFont="1" applyBorder="1" applyAlignment="1">
      <alignment horizontal="center" vertical="center"/>
    </xf>
    <xf numFmtId="0" fontId="23" fillId="0" borderId="1" xfId="0" applyFont="1" applyBorder="1" applyAlignment="1">
      <alignment horizontal="right" vertical="top"/>
    </xf>
    <xf numFmtId="0" fontId="23" fillId="0" borderId="5" xfId="0" applyFont="1" applyBorder="1" applyAlignment="1">
      <alignment horizontal="left" vertical="center"/>
    </xf>
    <xf numFmtId="0" fontId="23" fillId="0" borderId="1" xfId="0" applyFont="1" applyBorder="1" applyAlignment="1">
      <alignment horizontal="left" vertical="top"/>
    </xf>
    <xf numFmtId="0" fontId="23" fillId="0" borderId="1" xfId="0" applyFont="1" applyBorder="1" applyAlignment="1">
      <alignment horizontal="left"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166" fontId="23" fillId="0" borderId="9" xfId="0" applyNumberFormat="1" applyFont="1" applyBorder="1" applyAlignment="1">
      <alignment horizontal="right" vertical="center"/>
    </xf>
    <xf numFmtId="166" fontId="23" fillId="0" borderId="8" xfId="0" applyNumberFormat="1" applyFont="1" applyBorder="1" applyAlignment="1">
      <alignment horizontal="right" vertical="center"/>
    </xf>
  </cellXfs>
  <cellStyles count="7">
    <cellStyle name="Comma" xfId="1" builtinId="3"/>
    <cellStyle name="Currency" xfId="2" builtinId="4"/>
    <cellStyle name="Currency 2" xfId="3"/>
    <cellStyle name="Hyperlink" xfId="4" builtinId="8"/>
    <cellStyle name="Normal" xfId="0" builtinId="0"/>
    <cellStyle name="Normal 2" xfId="5"/>
    <cellStyle name="Obično_sveukupna-rekapitulacija"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zoomScaleSheetLayoutView="100" workbookViewId="0">
      <selection activeCell="H9" sqref="H9"/>
    </sheetView>
  </sheetViews>
  <sheetFormatPr defaultColWidth="9.140625" defaultRowHeight="15"/>
  <cols>
    <col min="1" max="1" width="9.42578125" style="2" customWidth="1"/>
    <col min="2" max="2" width="9.140625" style="2"/>
    <col min="3" max="4" width="3.7109375" style="2" customWidth="1"/>
    <col min="5" max="16384" width="9.140625" style="2"/>
  </cols>
  <sheetData>
    <row r="1" spans="1:11">
      <c r="A1" s="14"/>
    </row>
    <row r="2" spans="1:11">
      <c r="A2" s="15"/>
    </row>
    <row r="3" spans="1:11">
      <c r="A3" s="14"/>
    </row>
    <row r="4" spans="1:11">
      <c r="A4" s="14"/>
    </row>
    <row r="5" spans="1:11">
      <c r="A5" s="14"/>
    </row>
    <row r="6" spans="1:11" s="18" customFormat="1" ht="12">
      <c r="A6" s="17"/>
    </row>
    <row r="7" spans="1:11" s="18" customFormat="1" ht="12">
      <c r="A7" s="17"/>
    </row>
    <row r="8" spans="1:11">
      <c r="A8" s="16"/>
    </row>
    <row r="9" spans="1:11">
      <c r="A9" s="16"/>
    </row>
    <row r="10" spans="1:11">
      <c r="A10" s="16"/>
    </row>
    <row r="12" spans="1:11" ht="18.75">
      <c r="A12" s="459" t="s">
        <v>134</v>
      </c>
      <c r="B12" s="459"/>
      <c r="C12" s="459"/>
      <c r="D12" s="459"/>
      <c r="E12" s="459"/>
      <c r="F12" s="459"/>
      <c r="G12" s="459"/>
      <c r="H12" s="459"/>
      <c r="I12" s="459"/>
      <c r="J12" s="459"/>
      <c r="K12" s="459"/>
    </row>
    <row r="13" spans="1:11" ht="21">
      <c r="A13" s="460" t="s">
        <v>299</v>
      </c>
      <c r="B13" s="460"/>
      <c r="C13" s="460"/>
      <c r="D13" s="460"/>
      <c r="E13" s="460"/>
      <c r="F13" s="460"/>
      <c r="G13" s="460"/>
      <c r="H13" s="460"/>
      <c r="I13" s="460"/>
      <c r="J13" s="460"/>
      <c r="K13" s="460"/>
    </row>
    <row r="14" spans="1:11">
      <c r="A14" s="3"/>
      <c r="B14" s="3"/>
      <c r="C14" s="3"/>
      <c r="D14" s="3"/>
      <c r="E14" s="3"/>
      <c r="F14" s="3"/>
      <c r="G14" s="3"/>
      <c r="H14" s="3"/>
      <c r="I14" s="3"/>
      <c r="J14" s="3"/>
      <c r="K14" s="3"/>
    </row>
    <row r="15" spans="1:11">
      <c r="A15" s="3"/>
      <c r="B15" s="3"/>
      <c r="C15" s="3"/>
      <c r="D15" s="3"/>
      <c r="E15" s="3"/>
      <c r="F15" s="3"/>
      <c r="G15" s="3"/>
      <c r="H15" s="3"/>
      <c r="I15" s="3"/>
      <c r="J15" s="3"/>
      <c r="K15" s="3"/>
    </row>
    <row r="18" spans="1:11" ht="39.4" customHeight="1">
      <c r="A18" s="456" t="s">
        <v>23</v>
      </c>
      <c r="B18" s="456"/>
      <c r="C18" s="4"/>
      <c r="D18" s="458" t="s">
        <v>301</v>
      </c>
      <c r="E18" s="458"/>
      <c r="F18" s="458"/>
      <c r="G18" s="458"/>
      <c r="H18" s="458"/>
      <c r="I18" s="458"/>
      <c r="J18" s="458"/>
      <c r="K18" s="458"/>
    </row>
    <row r="20" spans="1:11" ht="46.5" customHeight="1">
      <c r="A20" s="456" t="s">
        <v>24</v>
      </c>
      <c r="B20" s="456"/>
      <c r="C20" s="6"/>
      <c r="D20" s="458" t="s">
        <v>300</v>
      </c>
      <c r="E20" s="457"/>
      <c r="F20" s="457"/>
      <c r="G20" s="457"/>
      <c r="H20" s="457"/>
      <c r="I20" s="457"/>
      <c r="J20" s="457"/>
      <c r="K20" s="457"/>
    </row>
    <row r="21" spans="1:11">
      <c r="A21" s="5"/>
      <c r="B21" s="5"/>
      <c r="C21" s="6"/>
      <c r="D21" s="7"/>
      <c r="E21" s="7"/>
      <c r="F21" s="7"/>
      <c r="G21" s="7"/>
      <c r="H21" s="7"/>
      <c r="I21" s="7"/>
    </row>
    <row r="22" spans="1:11">
      <c r="A22" s="456" t="s">
        <v>25</v>
      </c>
      <c r="B22" s="456"/>
      <c r="D22" s="457" t="s">
        <v>302</v>
      </c>
      <c r="E22" s="457"/>
      <c r="F22" s="457"/>
      <c r="G22" s="457"/>
      <c r="H22" s="457"/>
      <c r="I22" s="457"/>
      <c r="J22" s="457"/>
      <c r="K22" s="457"/>
    </row>
    <row r="24" spans="1:11">
      <c r="A24" s="456"/>
      <c r="B24" s="456"/>
      <c r="D24" s="457"/>
      <c r="E24" s="457"/>
      <c r="F24" s="457"/>
      <c r="G24" s="457"/>
      <c r="H24" s="457"/>
      <c r="I24" s="457"/>
      <c r="J24" s="457"/>
      <c r="K24" s="457"/>
    </row>
    <row r="28" spans="1:11">
      <c r="B28" s="2" t="s">
        <v>26</v>
      </c>
      <c r="D28" s="8"/>
      <c r="E28" s="8" t="s">
        <v>27</v>
      </c>
      <c r="F28" s="8"/>
      <c r="G28" s="8"/>
      <c r="H28" s="8"/>
    </row>
    <row r="29" spans="1:11">
      <c r="D29" s="8" t="s">
        <v>303</v>
      </c>
      <c r="E29" s="8" t="s">
        <v>304</v>
      </c>
      <c r="F29" s="8"/>
      <c r="G29" s="8"/>
      <c r="H29" s="8"/>
    </row>
    <row r="30" spans="1:11">
      <c r="D30" s="9" t="s">
        <v>106</v>
      </c>
      <c r="E30" s="9" t="s">
        <v>107</v>
      </c>
      <c r="F30" s="8"/>
      <c r="G30" s="8"/>
      <c r="H30" s="8"/>
    </row>
    <row r="31" spans="1:11">
      <c r="D31" s="9" t="s">
        <v>137</v>
      </c>
      <c r="E31" s="9" t="s">
        <v>277</v>
      </c>
      <c r="F31" s="8"/>
      <c r="G31" s="8"/>
      <c r="H31" s="8"/>
    </row>
    <row r="32" spans="1:11">
      <c r="D32" s="11" t="s">
        <v>305</v>
      </c>
      <c r="E32" s="11" t="s">
        <v>306</v>
      </c>
      <c r="F32" s="12"/>
      <c r="G32" s="12"/>
      <c r="H32" s="8"/>
    </row>
    <row r="33" spans="1:11">
      <c r="D33" s="9"/>
      <c r="E33" s="9" t="s">
        <v>30</v>
      </c>
      <c r="F33" s="8"/>
      <c r="G33" s="8"/>
      <c r="H33" s="8"/>
    </row>
    <row r="34" spans="1:11">
      <c r="D34" s="9"/>
      <c r="E34" s="9"/>
      <c r="F34" s="8"/>
      <c r="G34" s="8"/>
      <c r="H34" s="8"/>
    </row>
    <row r="39" spans="1:11">
      <c r="A39" s="2" t="s">
        <v>307</v>
      </c>
      <c r="K39" s="5" t="s">
        <v>308</v>
      </c>
    </row>
  </sheetData>
  <sheetProtection algorithmName="SHA-512" hashValue="Sb4+mL12qKaj+qAQ0TuEHHLmNFFEKUxtL+hOldrL29/3tqcR1BeYtj8+CcjNWjjRlvUBC3z2JnSHbJfVV3JTKQ==" saltValue="n7RVs07ccOMciAPuSgHkZw==" spinCount="100000" sheet="1" objects="1" scenarios="1" formatCells="0" formatColumns="0" formatRows="0"/>
  <mergeCells count="10">
    <mergeCell ref="A24:B24"/>
    <mergeCell ref="D24:K24"/>
    <mergeCell ref="A20:B20"/>
    <mergeCell ref="D18:K18"/>
    <mergeCell ref="A12:K12"/>
    <mergeCell ref="A18:B18"/>
    <mergeCell ref="A22:B22"/>
    <mergeCell ref="A13:K13"/>
    <mergeCell ref="D22:K22"/>
    <mergeCell ref="D20:K20"/>
  </mergeCells>
  <pageMargins left="0.78740157480314965" right="0.39370078740157483" top="0.78740157480314965" bottom="0.78740157480314965" header="0.31496062992125984" footer="0.39370078740157483"/>
  <pageSetup paperSize="9" scale="95" orientation="portrait" r:id="rId1"/>
  <headerFooter>
    <oddFooter>&amp;L&amp;"-,Regular"&amp;9Troškovnik - Rekonstrukcija nerazvrstane ceste na k.č. 2144/232 k.o. Crno&amp;R&amp;"-,Regular"&amp;9&amp;P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zoomScale="110" zoomScaleNormal="110" zoomScaleSheetLayoutView="100" workbookViewId="0">
      <selection activeCell="A3" sqref="A3"/>
    </sheetView>
  </sheetViews>
  <sheetFormatPr defaultColWidth="9.140625" defaultRowHeight="12.75"/>
  <cols>
    <col min="1" max="1" width="102" style="1" customWidth="1"/>
    <col min="2" max="16384" width="9.140625" style="1"/>
  </cols>
  <sheetData>
    <row r="1" spans="1:1">
      <c r="A1" s="304" t="s">
        <v>1</v>
      </c>
    </row>
    <row r="3" spans="1:1" ht="25.5">
      <c r="A3" s="10" t="s">
        <v>36</v>
      </c>
    </row>
    <row r="4" spans="1:1" ht="51">
      <c r="A4" s="10" t="s">
        <v>37</v>
      </c>
    </row>
    <row r="5" spans="1:1" ht="38.25">
      <c r="A5" s="10" t="s">
        <v>38</v>
      </c>
    </row>
    <row r="6" spans="1:1" ht="51">
      <c r="A6" s="10" t="s">
        <v>39</v>
      </c>
    </row>
    <row r="7" spans="1:1" ht="51">
      <c r="A7" s="10" t="s">
        <v>40</v>
      </c>
    </row>
    <row r="8" spans="1:1" ht="25.5">
      <c r="A8" s="10" t="s">
        <v>41</v>
      </c>
    </row>
    <row r="9" spans="1:1" ht="25.5">
      <c r="A9" s="10" t="s">
        <v>2</v>
      </c>
    </row>
    <row r="10" spans="1:1" ht="25.5">
      <c r="A10" s="10" t="s">
        <v>3</v>
      </c>
    </row>
    <row r="11" spans="1:1" ht="51">
      <c r="A11" s="10" t="s">
        <v>4</v>
      </c>
    </row>
    <row r="12" spans="1:1" ht="25.5">
      <c r="A12" s="10" t="s">
        <v>5</v>
      </c>
    </row>
    <row r="13" spans="1:1" ht="38.25">
      <c r="A13" s="10" t="s">
        <v>6</v>
      </c>
    </row>
    <row r="14" spans="1:1" ht="25.5">
      <c r="A14" s="10" t="s">
        <v>7</v>
      </c>
    </row>
    <row r="15" spans="1:1">
      <c r="A15" s="10" t="s">
        <v>8</v>
      </c>
    </row>
    <row r="16" spans="1:1" ht="25.5">
      <c r="A16" s="10" t="s">
        <v>42</v>
      </c>
    </row>
    <row r="17" spans="1:1" ht="38.25">
      <c r="A17" s="10" t="s">
        <v>43</v>
      </c>
    </row>
    <row r="18" spans="1:1">
      <c r="A18" s="10" t="s">
        <v>44</v>
      </c>
    </row>
    <row r="19" spans="1:1" ht="25.5">
      <c r="A19" s="10" t="s">
        <v>9</v>
      </c>
    </row>
    <row r="20" spans="1:1" ht="25.5">
      <c r="A20" s="10" t="s">
        <v>45</v>
      </c>
    </row>
    <row r="21" spans="1:1" ht="38.25">
      <c r="A21" s="10" t="s">
        <v>46</v>
      </c>
    </row>
    <row r="22" spans="1:1" ht="51">
      <c r="A22" s="10" t="s">
        <v>47</v>
      </c>
    </row>
    <row r="23" spans="1:1" ht="25.5">
      <c r="A23" s="10" t="s">
        <v>10</v>
      </c>
    </row>
    <row r="24" spans="1:1" ht="25.5">
      <c r="A24" s="10" t="s">
        <v>0</v>
      </c>
    </row>
    <row r="25" spans="1:1" ht="25.5">
      <c r="A25" s="10" t="s">
        <v>48</v>
      </c>
    </row>
    <row r="26" spans="1:1" ht="38.25">
      <c r="A26" s="10" t="s">
        <v>49</v>
      </c>
    </row>
    <row r="27" spans="1:1" ht="38.25">
      <c r="A27" s="10" t="s">
        <v>50</v>
      </c>
    </row>
    <row r="28" spans="1:1" ht="25.5">
      <c r="A28" s="10" t="s">
        <v>51</v>
      </c>
    </row>
    <row r="29" spans="1:1" ht="25.5">
      <c r="A29" s="10" t="s">
        <v>52</v>
      </c>
    </row>
    <row r="30" spans="1:1" ht="25.5">
      <c r="A30" s="10" t="s">
        <v>53</v>
      </c>
    </row>
    <row r="31" spans="1:1" ht="38.25">
      <c r="A31" s="10" t="s">
        <v>54</v>
      </c>
    </row>
    <row r="32" spans="1:1" ht="38.25">
      <c r="A32" s="10" t="s">
        <v>55</v>
      </c>
    </row>
    <row r="33" spans="1:1" ht="38.25">
      <c r="A33" s="10" t="s">
        <v>11</v>
      </c>
    </row>
    <row r="34" spans="1:1" ht="25.5">
      <c r="A34" s="10" t="s">
        <v>12</v>
      </c>
    </row>
    <row r="35" spans="1:1" ht="38.25">
      <c r="A35" s="10" t="s">
        <v>20</v>
      </c>
    </row>
    <row r="36" spans="1:1" ht="25.5">
      <c r="A36" s="10" t="s">
        <v>56</v>
      </c>
    </row>
  </sheetData>
  <sheetProtection algorithmName="SHA-512" hashValue="uJlmzox40XkEdm3t0vkWnKM+8bo2Qdvcnu2HPjZhRmBwKU/25WMSVWrSZfTZG0bysBQvHvSBJVqWos0gbfh45g==" saltValue="H1RDsqMArCwvRm2tkWYgWg==" spinCount="100000" sheet="1" objects="1" scenarios="1" formatCells="0" formatColumns="0" formatRows="0"/>
  <phoneticPr fontId="0" type="noConversion"/>
  <pageMargins left="0.78740157480314965" right="0.39370078740157483" top="0.78740157480314965" bottom="0.78740157480314965" header="0.31496062992125984" footer="0.39370078740157483"/>
  <pageSetup paperSize="9" scale="95" firstPageNumber="2" orientation="portrait" horizontalDpi="4294967293" r:id="rId1"/>
  <headerFooter>
    <oddFooter>&amp;L&amp;"-,Regular"&amp;9Troškovnik - Rekonstrukcija nerazvrstane ceste na k.č. 2144/232 k.o. Crno&amp;R&amp;"-,Regular"&amp;9&amp;P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9"/>
  <sheetViews>
    <sheetView zoomScaleNormal="100" zoomScaleSheetLayoutView="100" workbookViewId="0">
      <pane ySplit="2" topLeftCell="A3" activePane="bottomLeft" state="frozen"/>
      <selection pane="bottomLeft" activeCell="B77" sqref="B77"/>
    </sheetView>
  </sheetViews>
  <sheetFormatPr defaultRowHeight="12.75"/>
  <cols>
    <col min="1" max="1" width="6.42578125" style="42" customWidth="1"/>
    <col min="2" max="2" width="41.42578125" style="323" customWidth="1"/>
    <col min="3" max="3" width="7.85546875" style="133" customWidth="1"/>
    <col min="4" max="4" width="11.140625" style="113" customWidth="1"/>
    <col min="5" max="5" width="13.7109375" style="367" customWidth="1"/>
    <col min="6" max="6" width="16.42578125" style="331" customWidth="1"/>
    <col min="7" max="7" width="10" style="25" bestFit="1" customWidth="1"/>
    <col min="8" max="9" width="9.140625" style="25"/>
    <col min="10" max="10" width="23.140625" style="25" bestFit="1" customWidth="1"/>
    <col min="11" max="256" width="9.140625" style="25"/>
    <col min="257" max="257" width="5.28515625" style="25" customWidth="1"/>
    <col min="258" max="258" width="46.7109375" style="25" customWidth="1"/>
    <col min="259" max="259" width="7.85546875" style="25" customWidth="1"/>
    <col min="260" max="260" width="8.140625" style="25" customWidth="1"/>
    <col min="261" max="261" width="11.140625" style="25" bestFit="1" customWidth="1"/>
    <col min="262" max="262" width="13.7109375" style="25" bestFit="1" customWidth="1"/>
    <col min="263" max="263" width="10" style="25" bestFit="1" customWidth="1"/>
    <col min="264" max="265" width="9.140625" style="25"/>
    <col min="266" max="266" width="23.140625" style="25" bestFit="1" customWidth="1"/>
    <col min="267" max="512" width="9.140625" style="25"/>
    <col min="513" max="513" width="5.28515625" style="25" customWidth="1"/>
    <col min="514" max="514" width="46.7109375" style="25" customWidth="1"/>
    <col min="515" max="515" width="7.85546875" style="25" customWidth="1"/>
    <col min="516" max="516" width="8.140625" style="25" customWidth="1"/>
    <col min="517" max="517" width="11.140625" style="25" bestFit="1" customWidth="1"/>
    <col min="518" max="518" width="13.7109375" style="25" bestFit="1" customWidth="1"/>
    <col min="519" max="519" width="10" style="25" bestFit="1" customWidth="1"/>
    <col min="520" max="521" width="9.140625" style="25"/>
    <col min="522" max="522" width="23.140625" style="25" bestFit="1" customWidth="1"/>
    <col min="523" max="768" width="9.140625" style="25"/>
    <col min="769" max="769" width="5.28515625" style="25" customWidth="1"/>
    <col min="770" max="770" width="46.7109375" style="25" customWidth="1"/>
    <col min="771" max="771" width="7.85546875" style="25" customWidth="1"/>
    <col min="772" max="772" width="8.140625" style="25" customWidth="1"/>
    <col min="773" max="773" width="11.140625" style="25" bestFit="1" customWidth="1"/>
    <col min="774" max="774" width="13.7109375" style="25" bestFit="1" customWidth="1"/>
    <col min="775" max="775" width="10" style="25" bestFit="1" customWidth="1"/>
    <col min="776" max="777" width="9.140625" style="25"/>
    <col min="778" max="778" width="23.140625" style="25" bestFit="1" customWidth="1"/>
    <col min="779" max="1024" width="9.140625" style="25"/>
    <col min="1025" max="1025" width="5.28515625" style="25" customWidth="1"/>
    <col min="1026" max="1026" width="46.7109375" style="25" customWidth="1"/>
    <col min="1027" max="1027" width="7.85546875" style="25" customWidth="1"/>
    <col min="1028" max="1028" width="8.140625" style="25" customWidth="1"/>
    <col min="1029" max="1029" width="11.140625" style="25" bestFit="1" customWidth="1"/>
    <col min="1030" max="1030" width="13.7109375" style="25" bestFit="1" customWidth="1"/>
    <col min="1031" max="1031" width="10" style="25" bestFit="1" customWidth="1"/>
    <col min="1032" max="1033" width="9.140625" style="25"/>
    <col min="1034" max="1034" width="23.140625" style="25" bestFit="1" customWidth="1"/>
    <col min="1035" max="1280" width="9.140625" style="25"/>
    <col min="1281" max="1281" width="5.28515625" style="25" customWidth="1"/>
    <col min="1282" max="1282" width="46.7109375" style="25" customWidth="1"/>
    <col min="1283" max="1283" width="7.85546875" style="25" customWidth="1"/>
    <col min="1284" max="1284" width="8.140625" style="25" customWidth="1"/>
    <col min="1285" max="1285" width="11.140625" style="25" bestFit="1" customWidth="1"/>
    <col min="1286" max="1286" width="13.7109375" style="25" bestFit="1" customWidth="1"/>
    <col min="1287" max="1287" width="10" style="25" bestFit="1" customWidth="1"/>
    <col min="1288" max="1289" width="9.140625" style="25"/>
    <col min="1290" max="1290" width="23.140625" style="25" bestFit="1" customWidth="1"/>
    <col min="1291" max="1536" width="9.140625" style="25"/>
    <col min="1537" max="1537" width="5.28515625" style="25" customWidth="1"/>
    <col min="1538" max="1538" width="46.7109375" style="25" customWidth="1"/>
    <col min="1539" max="1539" width="7.85546875" style="25" customWidth="1"/>
    <col min="1540" max="1540" width="8.140625" style="25" customWidth="1"/>
    <col min="1541" max="1541" width="11.140625" style="25" bestFit="1" customWidth="1"/>
    <col min="1542" max="1542" width="13.7109375" style="25" bestFit="1" customWidth="1"/>
    <col min="1543" max="1543" width="10" style="25" bestFit="1" customWidth="1"/>
    <col min="1544" max="1545" width="9.140625" style="25"/>
    <col min="1546" max="1546" width="23.140625" style="25" bestFit="1" customWidth="1"/>
    <col min="1547" max="1792" width="9.140625" style="25"/>
    <col min="1793" max="1793" width="5.28515625" style="25" customWidth="1"/>
    <col min="1794" max="1794" width="46.7109375" style="25" customWidth="1"/>
    <col min="1795" max="1795" width="7.85546875" style="25" customWidth="1"/>
    <col min="1796" max="1796" width="8.140625" style="25" customWidth="1"/>
    <col min="1797" max="1797" width="11.140625" style="25" bestFit="1" customWidth="1"/>
    <col min="1798" max="1798" width="13.7109375" style="25" bestFit="1" customWidth="1"/>
    <col min="1799" max="1799" width="10" style="25" bestFit="1" customWidth="1"/>
    <col min="1800" max="1801" width="9.140625" style="25"/>
    <col min="1802" max="1802" width="23.140625" style="25" bestFit="1" customWidth="1"/>
    <col min="1803" max="2048" width="9.140625" style="25"/>
    <col min="2049" max="2049" width="5.28515625" style="25" customWidth="1"/>
    <col min="2050" max="2050" width="46.7109375" style="25" customWidth="1"/>
    <col min="2051" max="2051" width="7.85546875" style="25" customWidth="1"/>
    <col min="2052" max="2052" width="8.140625" style="25" customWidth="1"/>
    <col min="2053" max="2053" width="11.140625" style="25" bestFit="1" customWidth="1"/>
    <col min="2054" max="2054" width="13.7109375" style="25" bestFit="1" customWidth="1"/>
    <col min="2055" max="2055" width="10" style="25" bestFit="1" customWidth="1"/>
    <col min="2056" max="2057" width="9.140625" style="25"/>
    <col min="2058" max="2058" width="23.140625" style="25" bestFit="1" customWidth="1"/>
    <col min="2059" max="2304" width="9.140625" style="25"/>
    <col min="2305" max="2305" width="5.28515625" style="25" customWidth="1"/>
    <col min="2306" max="2306" width="46.7109375" style="25" customWidth="1"/>
    <col min="2307" max="2307" width="7.85546875" style="25" customWidth="1"/>
    <col min="2308" max="2308" width="8.140625" style="25" customWidth="1"/>
    <col min="2309" max="2309" width="11.140625" style="25" bestFit="1" customWidth="1"/>
    <col min="2310" max="2310" width="13.7109375" style="25" bestFit="1" customWidth="1"/>
    <col min="2311" max="2311" width="10" style="25" bestFit="1" customWidth="1"/>
    <col min="2312" max="2313" width="9.140625" style="25"/>
    <col min="2314" max="2314" width="23.140625" style="25" bestFit="1" customWidth="1"/>
    <col min="2315" max="2560" width="9.140625" style="25"/>
    <col min="2561" max="2561" width="5.28515625" style="25" customWidth="1"/>
    <col min="2562" max="2562" width="46.7109375" style="25" customWidth="1"/>
    <col min="2563" max="2563" width="7.85546875" style="25" customWidth="1"/>
    <col min="2564" max="2564" width="8.140625" style="25" customWidth="1"/>
    <col min="2565" max="2565" width="11.140625" style="25" bestFit="1" customWidth="1"/>
    <col min="2566" max="2566" width="13.7109375" style="25" bestFit="1" customWidth="1"/>
    <col min="2567" max="2567" width="10" style="25" bestFit="1" customWidth="1"/>
    <col min="2568" max="2569" width="9.140625" style="25"/>
    <col min="2570" max="2570" width="23.140625" style="25" bestFit="1" customWidth="1"/>
    <col min="2571" max="2816" width="9.140625" style="25"/>
    <col min="2817" max="2817" width="5.28515625" style="25" customWidth="1"/>
    <col min="2818" max="2818" width="46.7109375" style="25" customWidth="1"/>
    <col min="2819" max="2819" width="7.85546875" style="25" customWidth="1"/>
    <col min="2820" max="2820" width="8.140625" style="25" customWidth="1"/>
    <col min="2821" max="2821" width="11.140625" style="25" bestFit="1" customWidth="1"/>
    <col min="2822" max="2822" width="13.7109375" style="25" bestFit="1" customWidth="1"/>
    <col min="2823" max="2823" width="10" style="25" bestFit="1" customWidth="1"/>
    <col min="2824" max="2825" width="9.140625" style="25"/>
    <col min="2826" max="2826" width="23.140625" style="25" bestFit="1" customWidth="1"/>
    <col min="2827" max="3072" width="9.140625" style="25"/>
    <col min="3073" max="3073" width="5.28515625" style="25" customWidth="1"/>
    <col min="3074" max="3074" width="46.7109375" style="25" customWidth="1"/>
    <col min="3075" max="3075" width="7.85546875" style="25" customWidth="1"/>
    <col min="3076" max="3076" width="8.140625" style="25" customWidth="1"/>
    <col min="3077" max="3077" width="11.140625" style="25" bestFit="1" customWidth="1"/>
    <col min="3078" max="3078" width="13.7109375" style="25" bestFit="1" customWidth="1"/>
    <col min="3079" max="3079" width="10" style="25" bestFit="1" customWidth="1"/>
    <col min="3080" max="3081" width="9.140625" style="25"/>
    <col min="3082" max="3082" width="23.140625" style="25" bestFit="1" customWidth="1"/>
    <col min="3083" max="3328" width="9.140625" style="25"/>
    <col min="3329" max="3329" width="5.28515625" style="25" customWidth="1"/>
    <col min="3330" max="3330" width="46.7109375" style="25" customWidth="1"/>
    <col min="3331" max="3331" width="7.85546875" style="25" customWidth="1"/>
    <col min="3332" max="3332" width="8.140625" style="25" customWidth="1"/>
    <col min="3333" max="3333" width="11.140625" style="25" bestFit="1" customWidth="1"/>
    <col min="3334" max="3334" width="13.7109375" style="25" bestFit="1" customWidth="1"/>
    <col min="3335" max="3335" width="10" style="25" bestFit="1" customWidth="1"/>
    <col min="3336" max="3337" width="9.140625" style="25"/>
    <col min="3338" max="3338" width="23.140625" style="25" bestFit="1" customWidth="1"/>
    <col min="3339" max="3584" width="9.140625" style="25"/>
    <col min="3585" max="3585" width="5.28515625" style="25" customWidth="1"/>
    <col min="3586" max="3586" width="46.7109375" style="25" customWidth="1"/>
    <col min="3587" max="3587" width="7.85546875" style="25" customWidth="1"/>
    <col min="3588" max="3588" width="8.140625" style="25" customWidth="1"/>
    <col min="3589" max="3589" width="11.140625" style="25" bestFit="1" customWidth="1"/>
    <col min="3590" max="3590" width="13.7109375" style="25" bestFit="1" customWidth="1"/>
    <col min="3591" max="3591" width="10" style="25" bestFit="1" customWidth="1"/>
    <col min="3592" max="3593" width="9.140625" style="25"/>
    <col min="3594" max="3594" width="23.140625" style="25" bestFit="1" customWidth="1"/>
    <col min="3595" max="3840" width="9.140625" style="25"/>
    <col min="3841" max="3841" width="5.28515625" style="25" customWidth="1"/>
    <col min="3842" max="3842" width="46.7109375" style="25" customWidth="1"/>
    <col min="3843" max="3843" width="7.85546875" style="25" customWidth="1"/>
    <col min="3844" max="3844" width="8.140625" style="25" customWidth="1"/>
    <col min="3845" max="3845" width="11.140625" style="25" bestFit="1" customWidth="1"/>
    <col min="3846" max="3846" width="13.7109375" style="25" bestFit="1" customWidth="1"/>
    <col min="3847" max="3847" width="10" style="25" bestFit="1" customWidth="1"/>
    <col min="3848" max="3849" width="9.140625" style="25"/>
    <col min="3850" max="3850" width="23.140625" style="25" bestFit="1" customWidth="1"/>
    <col min="3851" max="4096" width="9.140625" style="25"/>
    <col min="4097" max="4097" width="5.28515625" style="25" customWidth="1"/>
    <col min="4098" max="4098" width="46.7109375" style="25" customWidth="1"/>
    <col min="4099" max="4099" width="7.85546875" style="25" customWidth="1"/>
    <col min="4100" max="4100" width="8.140625" style="25" customWidth="1"/>
    <col min="4101" max="4101" width="11.140625" style="25" bestFit="1" customWidth="1"/>
    <col min="4102" max="4102" width="13.7109375" style="25" bestFit="1" customWidth="1"/>
    <col min="4103" max="4103" width="10" style="25" bestFit="1" customWidth="1"/>
    <col min="4104" max="4105" width="9.140625" style="25"/>
    <col min="4106" max="4106" width="23.140625" style="25" bestFit="1" customWidth="1"/>
    <col min="4107" max="4352" width="9.140625" style="25"/>
    <col min="4353" max="4353" width="5.28515625" style="25" customWidth="1"/>
    <col min="4354" max="4354" width="46.7109375" style="25" customWidth="1"/>
    <col min="4355" max="4355" width="7.85546875" style="25" customWidth="1"/>
    <col min="4356" max="4356" width="8.140625" style="25" customWidth="1"/>
    <col min="4357" max="4357" width="11.140625" style="25" bestFit="1" customWidth="1"/>
    <col min="4358" max="4358" width="13.7109375" style="25" bestFit="1" customWidth="1"/>
    <col min="4359" max="4359" width="10" style="25" bestFit="1" customWidth="1"/>
    <col min="4360" max="4361" width="9.140625" style="25"/>
    <col min="4362" max="4362" width="23.140625" style="25" bestFit="1" customWidth="1"/>
    <col min="4363" max="4608" width="9.140625" style="25"/>
    <col min="4609" max="4609" width="5.28515625" style="25" customWidth="1"/>
    <col min="4610" max="4610" width="46.7109375" style="25" customWidth="1"/>
    <col min="4611" max="4611" width="7.85546875" style="25" customWidth="1"/>
    <col min="4612" max="4612" width="8.140625" style="25" customWidth="1"/>
    <col min="4613" max="4613" width="11.140625" style="25" bestFit="1" customWidth="1"/>
    <col min="4614" max="4614" width="13.7109375" style="25" bestFit="1" customWidth="1"/>
    <col min="4615" max="4615" width="10" style="25" bestFit="1" customWidth="1"/>
    <col min="4616" max="4617" width="9.140625" style="25"/>
    <col min="4618" max="4618" width="23.140625" style="25" bestFit="1" customWidth="1"/>
    <col min="4619" max="4864" width="9.140625" style="25"/>
    <col min="4865" max="4865" width="5.28515625" style="25" customWidth="1"/>
    <col min="4866" max="4866" width="46.7109375" style="25" customWidth="1"/>
    <col min="4867" max="4867" width="7.85546875" style="25" customWidth="1"/>
    <col min="4868" max="4868" width="8.140625" style="25" customWidth="1"/>
    <col min="4869" max="4869" width="11.140625" style="25" bestFit="1" customWidth="1"/>
    <col min="4870" max="4870" width="13.7109375" style="25" bestFit="1" customWidth="1"/>
    <col min="4871" max="4871" width="10" style="25" bestFit="1" customWidth="1"/>
    <col min="4872" max="4873" width="9.140625" style="25"/>
    <col min="4874" max="4874" width="23.140625" style="25" bestFit="1" customWidth="1"/>
    <col min="4875" max="5120" width="9.140625" style="25"/>
    <col min="5121" max="5121" width="5.28515625" style="25" customWidth="1"/>
    <col min="5122" max="5122" width="46.7109375" style="25" customWidth="1"/>
    <col min="5123" max="5123" width="7.85546875" style="25" customWidth="1"/>
    <col min="5124" max="5124" width="8.140625" style="25" customWidth="1"/>
    <col min="5125" max="5125" width="11.140625" style="25" bestFit="1" customWidth="1"/>
    <col min="5126" max="5126" width="13.7109375" style="25" bestFit="1" customWidth="1"/>
    <col min="5127" max="5127" width="10" style="25" bestFit="1" customWidth="1"/>
    <col min="5128" max="5129" width="9.140625" style="25"/>
    <col min="5130" max="5130" width="23.140625" style="25" bestFit="1" customWidth="1"/>
    <col min="5131" max="5376" width="9.140625" style="25"/>
    <col min="5377" max="5377" width="5.28515625" style="25" customWidth="1"/>
    <col min="5378" max="5378" width="46.7109375" style="25" customWidth="1"/>
    <col min="5379" max="5379" width="7.85546875" style="25" customWidth="1"/>
    <col min="5380" max="5380" width="8.140625" style="25" customWidth="1"/>
    <col min="5381" max="5381" width="11.140625" style="25" bestFit="1" customWidth="1"/>
    <col min="5382" max="5382" width="13.7109375" style="25" bestFit="1" customWidth="1"/>
    <col min="5383" max="5383" width="10" style="25" bestFit="1" customWidth="1"/>
    <col min="5384" max="5385" width="9.140625" style="25"/>
    <col min="5386" max="5386" width="23.140625" style="25" bestFit="1" customWidth="1"/>
    <col min="5387" max="5632" width="9.140625" style="25"/>
    <col min="5633" max="5633" width="5.28515625" style="25" customWidth="1"/>
    <col min="5634" max="5634" width="46.7109375" style="25" customWidth="1"/>
    <col min="5635" max="5635" width="7.85546875" style="25" customWidth="1"/>
    <col min="5636" max="5636" width="8.140625" style="25" customWidth="1"/>
    <col min="5637" max="5637" width="11.140625" style="25" bestFit="1" customWidth="1"/>
    <col min="5638" max="5638" width="13.7109375" style="25" bestFit="1" customWidth="1"/>
    <col min="5639" max="5639" width="10" style="25" bestFit="1" customWidth="1"/>
    <col min="5640" max="5641" width="9.140625" style="25"/>
    <col min="5642" max="5642" width="23.140625" style="25" bestFit="1" customWidth="1"/>
    <col min="5643" max="5888" width="9.140625" style="25"/>
    <col min="5889" max="5889" width="5.28515625" style="25" customWidth="1"/>
    <col min="5890" max="5890" width="46.7109375" style="25" customWidth="1"/>
    <col min="5891" max="5891" width="7.85546875" style="25" customWidth="1"/>
    <col min="5892" max="5892" width="8.140625" style="25" customWidth="1"/>
    <col min="5893" max="5893" width="11.140625" style="25" bestFit="1" customWidth="1"/>
    <col min="5894" max="5894" width="13.7109375" style="25" bestFit="1" customWidth="1"/>
    <col min="5895" max="5895" width="10" style="25" bestFit="1" customWidth="1"/>
    <col min="5896" max="5897" width="9.140625" style="25"/>
    <col min="5898" max="5898" width="23.140625" style="25" bestFit="1" customWidth="1"/>
    <col min="5899" max="6144" width="9.140625" style="25"/>
    <col min="6145" max="6145" width="5.28515625" style="25" customWidth="1"/>
    <col min="6146" max="6146" width="46.7109375" style="25" customWidth="1"/>
    <col min="6147" max="6147" width="7.85546875" style="25" customWidth="1"/>
    <col min="6148" max="6148" width="8.140625" style="25" customWidth="1"/>
    <col min="6149" max="6149" width="11.140625" style="25" bestFit="1" customWidth="1"/>
    <col min="6150" max="6150" width="13.7109375" style="25" bestFit="1" customWidth="1"/>
    <col min="6151" max="6151" width="10" style="25" bestFit="1" customWidth="1"/>
    <col min="6152" max="6153" width="9.140625" style="25"/>
    <col min="6154" max="6154" width="23.140625" style="25" bestFit="1" customWidth="1"/>
    <col min="6155" max="6400" width="9.140625" style="25"/>
    <col min="6401" max="6401" width="5.28515625" style="25" customWidth="1"/>
    <col min="6402" max="6402" width="46.7109375" style="25" customWidth="1"/>
    <col min="6403" max="6403" width="7.85546875" style="25" customWidth="1"/>
    <col min="6404" max="6404" width="8.140625" style="25" customWidth="1"/>
    <col min="6405" max="6405" width="11.140625" style="25" bestFit="1" customWidth="1"/>
    <col min="6406" max="6406" width="13.7109375" style="25" bestFit="1" customWidth="1"/>
    <col min="6407" max="6407" width="10" style="25" bestFit="1" customWidth="1"/>
    <col min="6408" max="6409" width="9.140625" style="25"/>
    <col min="6410" max="6410" width="23.140625" style="25" bestFit="1" customWidth="1"/>
    <col min="6411" max="6656" width="9.140625" style="25"/>
    <col min="6657" max="6657" width="5.28515625" style="25" customWidth="1"/>
    <col min="6658" max="6658" width="46.7109375" style="25" customWidth="1"/>
    <col min="6659" max="6659" width="7.85546875" style="25" customWidth="1"/>
    <col min="6660" max="6660" width="8.140625" style="25" customWidth="1"/>
    <col min="6661" max="6661" width="11.140625" style="25" bestFit="1" customWidth="1"/>
    <col min="6662" max="6662" width="13.7109375" style="25" bestFit="1" customWidth="1"/>
    <col min="6663" max="6663" width="10" style="25" bestFit="1" customWidth="1"/>
    <col min="6664" max="6665" width="9.140625" style="25"/>
    <col min="6666" max="6666" width="23.140625" style="25" bestFit="1" customWidth="1"/>
    <col min="6667" max="6912" width="9.140625" style="25"/>
    <col min="6913" max="6913" width="5.28515625" style="25" customWidth="1"/>
    <col min="6914" max="6914" width="46.7109375" style="25" customWidth="1"/>
    <col min="6915" max="6915" width="7.85546875" style="25" customWidth="1"/>
    <col min="6916" max="6916" width="8.140625" style="25" customWidth="1"/>
    <col min="6917" max="6917" width="11.140625" style="25" bestFit="1" customWidth="1"/>
    <col min="6918" max="6918" width="13.7109375" style="25" bestFit="1" customWidth="1"/>
    <col min="6919" max="6919" width="10" style="25" bestFit="1" customWidth="1"/>
    <col min="6920" max="6921" width="9.140625" style="25"/>
    <col min="6922" max="6922" width="23.140625" style="25" bestFit="1" customWidth="1"/>
    <col min="6923" max="7168" width="9.140625" style="25"/>
    <col min="7169" max="7169" width="5.28515625" style="25" customWidth="1"/>
    <col min="7170" max="7170" width="46.7109375" style="25" customWidth="1"/>
    <col min="7171" max="7171" width="7.85546875" style="25" customWidth="1"/>
    <col min="7172" max="7172" width="8.140625" style="25" customWidth="1"/>
    <col min="7173" max="7173" width="11.140625" style="25" bestFit="1" customWidth="1"/>
    <col min="7174" max="7174" width="13.7109375" style="25" bestFit="1" customWidth="1"/>
    <col min="7175" max="7175" width="10" style="25" bestFit="1" customWidth="1"/>
    <col min="7176" max="7177" width="9.140625" style="25"/>
    <col min="7178" max="7178" width="23.140625" style="25" bestFit="1" customWidth="1"/>
    <col min="7179" max="7424" width="9.140625" style="25"/>
    <col min="7425" max="7425" width="5.28515625" style="25" customWidth="1"/>
    <col min="7426" max="7426" width="46.7109375" style="25" customWidth="1"/>
    <col min="7427" max="7427" width="7.85546875" style="25" customWidth="1"/>
    <col min="7428" max="7428" width="8.140625" style="25" customWidth="1"/>
    <col min="7429" max="7429" width="11.140625" style="25" bestFit="1" customWidth="1"/>
    <col min="7430" max="7430" width="13.7109375" style="25" bestFit="1" customWidth="1"/>
    <col min="7431" max="7431" width="10" style="25" bestFit="1" customWidth="1"/>
    <col min="7432" max="7433" width="9.140625" style="25"/>
    <col min="7434" max="7434" width="23.140625" style="25" bestFit="1" customWidth="1"/>
    <col min="7435" max="7680" width="9.140625" style="25"/>
    <col min="7681" max="7681" width="5.28515625" style="25" customWidth="1"/>
    <col min="7682" max="7682" width="46.7109375" style="25" customWidth="1"/>
    <col min="7683" max="7683" width="7.85546875" style="25" customWidth="1"/>
    <col min="7684" max="7684" width="8.140625" style="25" customWidth="1"/>
    <col min="7685" max="7685" width="11.140625" style="25" bestFit="1" customWidth="1"/>
    <col min="7686" max="7686" width="13.7109375" style="25" bestFit="1" customWidth="1"/>
    <col min="7687" max="7687" width="10" style="25" bestFit="1" customWidth="1"/>
    <col min="7688" max="7689" width="9.140625" style="25"/>
    <col min="7690" max="7690" width="23.140625" style="25" bestFit="1" customWidth="1"/>
    <col min="7691" max="7936" width="9.140625" style="25"/>
    <col min="7937" max="7937" width="5.28515625" style="25" customWidth="1"/>
    <col min="7938" max="7938" width="46.7109375" style="25" customWidth="1"/>
    <col min="7939" max="7939" width="7.85546875" style="25" customWidth="1"/>
    <col min="7940" max="7940" width="8.140625" style="25" customWidth="1"/>
    <col min="7941" max="7941" width="11.140625" style="25" bestFit="1" customWidth="1"/>
    <col min="7942" max="7942" width="13.7109375" style="25" bestFit="1" customWidth="1"/>
    <col min="7943" max="7943" width="10" style="25" bestFit="1" customWidth="1"/>
    <col min="7944" max="7945" width="9.140625" style="25"/>
    <col min="7946" max="7946" width="23.140625" style="25" bestFit="1" customWidth="1"/>
    <col min="7947" max="8192" width="9.140625" style="25"/>
    <col min="8193" max="8193" width="5.28515625" style="25" customWidth="1"/>
    <col min="8194" max="8194" width="46.7109375" style="25" customWidth="1"/>
    <col min="8195" max="8195" width="7.85546875" style="25" customWidth="1"/>
    <col min="8196" max="8196" width="8.140625" style="25" customWidth="1"/>
    <col min="8197" max="8197" width="11.140625" style="25" bestFit="1" customWidth="1"/>
    <col min="8198" max="8198" width="13.7109375" style="25" bestFit="1" customWidth="1"/>
    <col min="8199" max="8199" width="10" style="25" bestFit="1" customWidth="1"/>
    <col min="8200" max="8201" width="9.140625" style="25"/>
    <col min="8202" max="8202" width="23.140625" style="25" bestFit="1" customWidth="1"/>
    <col min="8203" max="8448" width="9.140625" style="25"/>
    <col min="8449" max="8449" width="5.28515625" style="25" customWidth="1"/>
    <col min="8450" max="8450" width="46.7109375" style="25" customWidth="1"/>
    <col min="8451" max="8451" width="7.85546875" style="25" customWidth="1"/>
    <col min="8452" max="8452" width="8.140625" style="25" customWidth="1"/>
    <col min="8453" max="8453" width="11.140625" style="25" bestFit="1" customWidth="1"/>
    <col min="8454" max="8454" width="13.7109375" style="25" bestFit="1" customWidth="1"/>
    <col min="8455" max="8455" width="10" style="25" bestFit="1" customWidth="1"/>
    <col min="8456" max="8457" width="9.140625" style="25"/>
    <col min="8458" max="8458" width="23.140625" style="25" bestFit="1" customWidth="1"/>
    <col min="8459" max="8704" width="9.140625" style="25"/>
    <col min="8705" max="8705" width="5.28515625" style="25" customWidth="1"/>
    <col min="8706" max="8706" width="46.7109375" style="25" customWidth="1"/>
    <col min="8707" max="8707" width="7.85546875" style="25" customWidth="1"/>
    <col min="8708" max="8708" width="8.140625" style="25" customWidth="1"/>
    <col min="8709" max="8709" width="11.140625" style="25" bestFit="1" customWidth="1"/>
    <col min="8710" max="8710" width="13.7109375" style="25" bestFit="1" customWidth="1"/>
    <col min="8711" max="8711" width="10" style="25" bestFit="1" customWidth="1"/>
    <col min="8712" max="8713" width="9.140625" style="25"/>
    <col min="8714" max="8714" width="23.140625" style="25" bestFit="1" customWidth="1"/>
    <col min="8715" max="8960" width="9.140625" style="25"/>
    <col min="8961" max="8961" width="5.28515625" style="25" customWidth="1"/>
    <col min="8962" max="8962" width="46.7109375" style="25" customWidth="1"/>
    <col min="8963" max="8963" width="7.85546875" style="25" customWidth="1"/>
    <col min="8964" max="8964" width="8.140625" style="25" customWidth="1"/>
    <col min="8965" max="8965" width="11.140625" style="25" bestFit="1" customWidth="1"/>
    <col min="8966" max="8966" width="13.7109375" style="25" bestFit="1" customWidth="1"/>
    <col min="8967" max="8967" width="10" style="25" bestFit="1" customWidth="1"/>
    <col min="8968" max="8969" width="9.140625" style="25"/>
    <col min="8970" max="8970" width="23.140625" style="25" bestFit="1" customWidth="1"/>
    <col min="8971" max="9216" width="9.140625" style="25"/>
    <col min="9217" max="9217" width="5.28515625" style="25" customWidth="1"/>
    <col min="9218" max="9218" width="46.7109375" style="25" customWidth="1"/>
    <col min="9219" max="9219" width="7.85546875" style="25" customWidth="1"/>
    <col min="9220" max="9220" width="8.140625" style="25" customWidth="1"/>
    <col min="9221" max="9221" width="11.140625" style="25" bestFit="1" customWidth="1"/>
    <col min="9222" max="9222" width="13.7109375" style="25" bestFit="1" customWidth="1"/>
    <col min="9223" max="9223" width="10" style="25" bestFit="1" customWidth="1"/>
    <col min="9224" max="9225" width="9.140625" style="25"/>
    <col min="9226" max="9226" width="23.140625" style="25" bestFit="1" customWidth="1"/>
    <col min="9227" max="9472" width="9.140625" style="25"/>
    <col min="9473" max="9473" width="5.28515625" style="25" customWidth="1"/>
    <col min="9474" max="9474" width="46.7109375" style="25" customWidth="1"/>
    <col min="9475" max="9475" width="7.85546875" style="25" customWidth="1"/>
    <col min="9476" max="9476" width="8.140625" style="25" customWidth="1"/>
    <col min="9477" max="9477" width="11.140625" style="25" bestFit="1" customWidth="1"/>
    <col min="9478" max="9478" width="13.7109375" style="25" bestFit="1" customWidth="1"/>
    <col min="9479" max="9479" width="10" style="25" bestFit="1" customWidth="1"/>
    <col min="9480" max="9481" width="9.140625" style="25"/>
    <col min="9482" max="9482" width="23.140625" style="25" bestFit="1" customWidth="1"/>
    <col min="9483" max="9728" width="9.140625" style="25"/>
    <col min="9729" max="9729" width="5.28515625" style="25" customWidth="1"/>
    <col min="9730" max="9730" width="46.7109375" style="25" customWidth="1"/>
    <col min="9731" max="9731" width="7.85546875" style="25" customWidth="1"/>
    <col min="9732" max="9732" width="8.140625" style="25" customWidth="1"/>
    <col min="9733" max="9733" width="11.140625" style="25" bestFit="1" customWidth="1"/>
    <col min="9734" max="9734" width="13.7109375" style="25" bestFit="1" customWidth="1"/>
    <col min="9735" max="9735" width="10" style="25" bestFit="1" customWidth="1"/>
    <col min="9736" max="9737" width="9.140625" style="25"/>
    <col min="9738" max="9738" width="23.140625" style="25" bestFit="1" customWidth="1"/>
    <col min="9739" max="9984" width="9.140625" style="25"/>
    <col min="9985" max="9985" width="5.28515625" style="25" customWidth="1"/>
    <col min="9986" max="9986" width="46.7109375" style="25" customWidth="1"/>
    <col min="9987" max="9987" width="7.85546875" style="25" customWidth="1"/>
    <col min="9988" max="9988" width="8.140625" style="25" customWidth="1"/>
    <col min="9989" max="9989" width="11.140625" style="25" bestFit="1" customWidth="1"/>
    <col min="9990" max="9990" width="13.7109375" style="25" bestFit="1" customWidth="1"/>
    <col min="9991" max="9991" width="10" style="25" bestFit="1" customWidth="1"/>
    <col min="9992" max="9993" width="9.140625" style="25"/>
    <col min="9994" max="9994" width="23.140625" style="25" bestFit="1" customWidth="1"/>
    <col min="9995" max="10240" width="9.140625" style="25"/>
    <col min="10241" max="10241" width="5.28515625" style="25" customWidth="1"/>
    <col min="10242" max="10242" width="46.7109375" style="25" customWidth="1"/>
    <col min="10243" max="10243" width="7.85546875" style="25" customWidth="1"/>
    <col min="10244" max="10244" width="8.140625" style="25" customWidth="1"/>
    <col min="10245" max="10245" width="11.140625" style="25" bestFit="1" customWidth="1"/>
    <col min="10246" max="10246" width="13.7109375" style="25" bestFit="1" customWidth="1"/>
    <col min="10247" max="10247" width="10" style="25" bestFit="1" customWidth="1"/>
    <col min="10248" max="10249" width="9.140625" style="25"/>
    <col min="10250" max="10250" width="23.140625" style="25" bestFit="1" customWidth="1"/>
    <col min="10251" max="10496" width="9.140625" style="25"/>
    <col min="10497" max="10497" width="5.28515625" style="25" customWidth="1"/>
    <col min="10498" max="10498" width="46.7109375" style="25" customWidth="1"/>
    <col min="10499" max="10499" width="7.85546875" style="25" customWidth="1"/>
    <col min="10500" max="10500" width="8.140625" style="25" customWidth="1"/>
    <col min="10501" max="10501" width="11.140625" style="25" bestFit="1" customWidth="1"/>
    <col min="10502" max="10502" width="13.7109375" style="25" bestFit="1" customWidth="1"/>
    <col min="10503" max="10503" width="10" style="25" bestFit="1" customWidth="1"/>
    <col min="10504" max="10505" width="9.140625" style="25"/>
    <col min="10506" max="10506" width="23.140625" style="25" bestFit="1" customWidth="1"/>
    <col min="10507" max="10752" width="9.140625" style="25"/>
    <col min="10753" max="10753" width="5.28515625" style="25" customWidth="1"/>
    <col min="10754" max="10754" width="46.7109375" style="25" customWidth="1"/>
    <col min="10755" max="10755" width="7.85546875" style="25" customWidth="1"/>
    <col min="10756" max="10756" width="8.140625" style="25" customWidth="1"/>
    <col min="10757" max="10757" width="11.140625" style="25" bestFit="1" customWidth="1"/>
    <col min="10758" max="10758" width="13.7109375" style="25" bestFit="1" customWidth="1"/>
    <col min="10759" max="10759" width="10" style="25" bestFit="1" customWidth="1"/>
    <col min="10760" max="10761" width="9.140625" style="25"/>
    <col min="10762" max="10762" width="23.140625" style="25" bestFit="1" customWidth="1"/>
    <col min="10763" max="11008" width="9.140625" style="25"/>
    <col min="11009" max="11009" width="5.28515625" style="25" customWidth="1"/>
    <col min="11010" max="11010" width="46.7109375" style="25" customWidth="1"/>
    <col min="11011" max="11011" width="7.85546875" style="25" customWidth="1"/>
    <col min="11012" max="11012" width="8.140625" style="25" customWidth="1"/>
    <col min="11013" max="11013" width="11.140625" style="25" bestFit="1" customWidth="1"/>
    <col min="11014" max="11014" width="13.7109375" style="25" bestFit="1" customWidth="1"/>
    <col min="11015" max="11015" width="10" style="25" bestFit="1" customWidth="1"/>
    <col min="11016" max="11017" width="9.140625" style="25"/>
    <col min="11018" max="11018" width="23.140625" style="25" bestFit="1" customWidth="1"/>
    <col min="11019" max="11264" width="9.140625" style="25"/>
    <col min="11265" max="11265" width="5.28515625" style="25" customWidth="1"/>
    <col min="11266" max="11266" width="46.7109375" style="25" customWidth="1"/>
    <col min="11267" max="11267" width="7.85546875" style="25" customWidth="1"/>
    <col min="11268" max="11268" width="8.140625" style="25" customWidth="1"/>
    <col min="11269" max="11269" width="11.140625" style="25" bestFit="1" customWidth="1"/>
    <col min="11270" max="11270" width="13.7109375" style="25" bestFit="1" customWidth="1"/>
    <col min="11271" max="11271" width="10" style="25" bestFit="1" customWidth="1"/>
    <col min="11272" max="11273" width="9.140625" style="25"/>
    <col min="11274" max="11274" width="23.140625" style="25" bestFit="1" customWidth="1"/>
    <col min="11275" max="11520" width="9.140625" style="25"/>
    <col min="11521" max="11521" width="5.28515625" style="25" customWidth="1"/>
    <col min="11522" max="11522" width="46.7109375" style="25" customWidth="1"/>
    <col min="11523" max="11523" width="7.85546875" style="25" customWidth="1"/>
    <col min="11524" max="11524" width="8.140625" style="25" customWidth="1"/>
    <col min="11525" max="11525" width="11.140625" style="25" bestFit="1" customWidth="1"/>
    <col min="11526" max="11526" width="13.7109375" style="25" bestFit="1" customWidth="1"/>
    <col min="11527" max="11527" width="10" style="25" bestFit="1" customWidth="1"/>
    <col min="11528" max="11529" width="9.140625" style="25"/>
    <col min="11530" max="11530" width="23.140625" style="25" bestFit="1" customWidth="1"/>
    <col min="11531" max="11776" width="9.140625" style="25"/>
    <col min="11777" max="11777" width="5.28515625" style="25" customWidth="1"/>
    <col min="11778" max="11778" width="46.7109375" style="25" customWidth="1"/>
    <col min="11779" max="11779" width="7.85546875" style="25" customWidth="1"/>
    <col min="11780" max="11780" width="8.140625" style="25" customWidth="1"/>
    <col min="11781" max="11781" width="11.140625" style="25" bestFit="1" customWidth="1"/>
    <col min="11782" max="11782" width="13.7109375" style="25" bestFit="1" customWidth="1"/>
    <col min="11783" max="11783" width="10" style="25" bestFit="1" customWidth="1"/>
    <col min="11784" max="11785" width="9.140625" style="25"/>
    <col min="11786" max="11786" width="23.140625" style="25" bestFit="1" customWidth="1"/>
    <col min="11787" max="12032" width="9.140625" style="25"/>
    <col min="12033" max="12033" width="5.28515625" style="25" customWidth="1"/>
    <col min="12034" max="12034" width="46.7109375" style="25" customWidth="1"/>
    <col min="12035" max="12035" width="7.85546875" style="25" customWidth="1"/>
    <col min="12036" max="12036" width="8.140625" style="25" customWidth="1"/>
    <col min="12037" max="12037" width="11.140625" style="25" bestFit="1" customWidth="1"/>
    <col min="12038" max="12038" width="13.7109375" style="25" bestFit="1" customWidth="1"/>
    <col min="12039" max="12039" width="10" style="25" bestFit="1" customWidth="1"/>
    <col min="12040" max="12041" width="9.140625" style="25"/>
    <col min="12042" max="12042" width="23.140625" style="25" bestFit="1" customWidth="1"/>
    <col min="12043" max="12288" width="9.140625" style="25"/>
    <col min="12289" max="12289" width="5.28515625" style="25" customWidth="1"/>
    <col min="12290" max="12290" width="46.7109375" style="25" customWidth="1"/>
    <col min="12291" max="12291" width="7.85546875" style="25" customWidth="1"/>
    <col min="12292" max="12292" width="8.140625" style="25" customWidth="1"/>
    <col min="12293" max="12293" width="11.140625" style="25" bestFit="1" customWidth="1"/>
    <col min="12294" max="12294" width="13.7109375" style="25" bestFit="1" customWidth="1"/>
    <col min="12295" max="12295" width="10" style="25" bestFit="1" customWidth="1"/>
    <col min="12296" max="12297" width="9.140625" style="25"/>
    <col min="12298" max="12298" width="23.140625" style="25" bestFit="1" customWidth="1"/>
    <col min="12299" max="12544" width="9.140625" style="25"/>
    <col min="12545" max="12545" width="5.28515625" style="25" customWidth="1"/>
    <col min="12546" max="12546" width="46.7109375" style="25" customWidth="1"/>
    <col min="12547" max="12547" width="7.85546875" style="25" customWidth="1"/>
    <col min="12548" max="12548" width="8.140625" style="25" customWidth="1"/>
    <col min="12549" max="12549" width="11.140625" style="25" bestFit="1" customWidth="1"/>
    <col min="12550" max="12550" width="13.7109375" style="25" bestFit="1" customWidth="1"/>
    <col min="12551" max="12551" width="10" style="25" bestFit="1" customWidth="1"/>
    <col min="12552" max="12553" width="9.140625" style="25"/>
    <col min="12554" max="12554" width="23.140625" style="25" bestFit="1" customWidth="1"/>
    <col min="12555" max="12800" width="9.140625" style="25"/>
    <col min="12801" max="12801" width="5.28515625" style="25" customWidth="1"/>
    <col min="12802" max="12802" width="46.7109375" style="25" customWidth="1"/>
    <col min="12803" max="12803" width="7.85546875" style="25" customWidth="1"/>
    <col min="12804" max="12804" width="8.140625" style="25" customWidth="1"/>
    <col min="12805" max="12805" width="11.140625" style="25" bestFit="1" customWidth="1"/>
    <col min="12806" max="12806" width="13.7109375" style="25" bestFit="1" customWidth="1"/>
    <col min="12807" max="12807" width="10" style="25" bestFit="1" customWidth="1"/>
    <col min="12808" max="12809" width="9.140625" style="25"/>
    <col min="12810" max="12810" width="23.140625" style="25" bestFit="1" customWidth="1"/>
    <col min="12811" max="13056" width="9.140625" style="25"/>
    <col min="13057" max="13057" width="5.28515625" style="25" customWidth="1"/>
    <col min="13058" max="13058" width="46.7109375" style="25" customWidth="1"/>
    <col min="13059" max="13059" width="7.85546875" style="25" customWidth="1"/>
    <col min="13060" max="13060" width="8.140625" style="25" customWidth="1"/>
    <col min="13061" max="13061" width="11.140625" style="25" bestFit="1" customWidth="1"/>
    <col min="13062" max="13062" width="13.7109375" style="25" bestFit="1" customWidth="1"/>
    <col min="13063" max="13063" width="10" style="25" bestFit="1" customWidth="1"/>
    <col min="13064" max="13065" width="9.140625" style="25"/>
    <col min="13066" max="13066" width="23.140625" style="25" bestFit="1" customWidth="1"/>
    <col min="13067" max="13312" width="9.140625" style="25"/>
    <col min="13313" max="13313" width="5.28515625" style="25" customWidth="1"/>
    <col min="13314" max="13314" width="46.7109375" style="25" customWidth="1"/>
    <col min="13315" max="13315" width="7.85546875" style="25" customWidth="1"/>
    <col min="13316" max="13316" width="8.140625" style="25" customWidth="1"/>
    <col min="13317" max="13317" width="11.140625" style="25" bestFit="1" customWidth="1"/>
    <col min="13318" max="13318" width="13.7109375" style="25" bestFit="1" customWidth="1"/>
    <col min="13319" max="13319" width="10" style="25" bestFit="1" customWidth="1"/>
    <col min="13320" max="13321" width="9.140625" style="25"/>
    <col min="13322" max="13322" width="23.140625" style="25" bestFit="1" customWidth="1"/>
    <col min="13323" max="13568" width="9.140625" style="25"/>
    <col min="13569" max="13569" width="5.28515625" style="25" customWidth="1"/>
    <col min="13570" max="13570" width="46.7109375" style="25" customWidth="1"/>
    <col min="13571" max="13571" width="7.85546875" style="25" customWidth="1"/>
    <col min="13572" max="13572" width="8.140625" style="25" customWidth="1"/>
    <col min="13573" max="13573" width="11.140625" style="25" bestFit="1" customWidth="1"/>
    <col min="13574" max="13574" width="13.7109375" style="25" bestFit="1" customWidth="1"/>
    <col min="13575" max="13575" width="10" style="25" bestFit="1" customWidth="1"/>
    <col min="13576" max="13577" width="9.140625" style="25"/>
    <col min="13578" max="13578" width="23.140625" style="25" bestFit="1" customWidth="1"/>
    <col min="13579" max="13824" width="9.140625" style="25"/>
    <col min="13825" max="13825" width="5.28515625" style="25" customWidth="1"/>
    <col min="13826" max="13826" width="46.7109375" style="25" customWidth="1"/>
    <col min="13827" max="13827" width="7.85546875" style="25" customWidth="1"/>
    <col min="13828" max="13828" width="8.140625" style="25" customWidth="1"/>
    <col min="13829" max="13829" width="11.140625" style="25" bestFit="1" customWidth="1"/>
    <col min="13830" max="13830" width="13.7109375" style="25" bestFit="1" customWidth="1"/>
    <col min="13831" max="13831" width="10" style="25" bestFit="1" customWidth="1"/>
    <col min="13832" max="13833" width="9.140625" style="25"/>
    <col min="13834" max="13834" width="23.140625" style="25" bestFit="1" customWidth="1"/>
    <col min="13835" max="14080" width="9.140625" style="25"/>
    <col min="14081" max="14081" width="5.28515625" style="25" customWidth="1"/>
    <col min="14082" max="14082" width="46.7109375" style="25" customWidth="1"/>
    <col min="14083" max="14083" width="7.85546875" style="25" customWidth="1"/>
    <col min="14084" max="14084" width="8.140625" style="25" customWidth="1"/>
    <col min="14085" max="14085" width="11.140625" style="25" bestFit="1" customWidth="1"/>
    <col min="14086" max="14086" width="13.7109375" style="25" bestFit="1" customWidth="1"/>
    <col min="14087" max="14087" width="10" style="25" bestFit="1" customWidth="1"/>
    <col min="14088" max="14089" width="9.140625" style="25"/>
    <col min="14090" max="14090" width="23.140625" style="25" bestFit="1" customWidth="1"/>
    <col min="14091" max="14336" width="9.140625" style="25"/>
    <col min="14337" max="14337" width="5.28515625" style="25" customWidth="1"/>
    <col min="14338" max="14338" width="46.7109375" style="25" customWidth="1"/>
    <col min="14339" max="14339" width="7.85546875" style="25" customWidth="1"/>
    <col min="14340" max="14340" width="8.140625" style="25" customWidth="1"/>
    <col min="14341" max="14341" width="11.140625" style="25" bestFit="1" customWidth="1"/>
    <col min="14342" max="14342" width="13.7109375" style="25" bestFit="1" customWidth="1"/>
    <col min="14343" max="14343" width="10" style="25" bestFit="1" customWidth="1"/>
    <col min="14344" max="14345" width="9.140625" style="25"/>
    <col min="14346" max="14346" width="23.140625" style="25" bestFit="1" customWidth="1"/>
    <col min="14347" max="14592" width="9.140625" style="25"/>
    <col min="14593" max="14593" width="5.28515625" style="25" customWidth="1"/>
    <col min="14594" max="14594" width="46.7109375" style="25" customWidth="1"/>
    <col min="14595" max="14595" width="7.85546875" style="25" customWidth="1"/>
    <col min="14596" max="14596" width="8.140625" style="25" customWidth="1"/>
    <col min="14597" max="14597" width="11.140625" style="25" bestFit="1" customWidth="1"/>
    <col min="14598" max="14598" width="13.7109375" style="25" bestFit="1" customWidth="1"/>
    <col min="14599" max="14599" width="10" style="25" bestFit="1" customWidth="1"/>
    <col min="14600" max="14601" width="9.140625" style="25"/>
    <col min="14602" max="14602" width="23.140625" style="25" bestFit="1" customWidth="1"/>
    <col min="14603" max="14848" width="9.140625" style="25"/>
    <col min="14849" max="14849" width="5.28515625" style="25" customWidth="1"/>
    <col min="14850" max="14850" width="46.7109375" style="25" customWidth="1"/>
    <col min="14851" max="14851" width="7.85546875" style="25" customWidth="1"/>
    <col min="14852" max="14852" width="8.140625" style="25" customWidth="1"/>
    <col min="14853" max="14853" width="11.140625" style="25" bestFit="1" customWidth="1"/>
    <col min="14854" max="14854" width="13.7109375" style="25" bestFit="1" customWidth="1"/>
    <col min="14855" max="14855" width="10" style="25" bestFit="1" customWidth="1"/>
    <col min="14856" max="14857" width="9.140625" style="25"/>
    <col min="14858" max="14858" width="23.140625" style="25" bestFit="1" customWidth="1"/>
    <col min="14859" max="15104" width="9.140625" style="25"/>
    <col min="15105" max="15105" width="5.28515625" style="25" customWidth="1"/>
    <col min="15106" max="15106" width="46.7109375" style="25" customWidth="1"/>
    <col min="15107" max="15107" width="7.85546875" style="25" customWidth="1"/>
    <col min="15108" max="15108" width="8.140625" style="25" customWidth="1"/>
    <col min="15109" max="15109" width="11.140625" style="25" bestFit="1" customWidth="1"/>
    <col min="15110" max="15110" width="13.7109375" style="25" bestFit="1" customWidth="1"/>
    <col min="15111" max="15111" width="10" style="25" bestFit="1" customWidth="1"/>
    <col min="15112" max="15113" width="9.140625" style="25"/>
    <col min="15114" max="15114" width="23.140625" style="25" bestFit="1" customWidth="1"/>
    <col min="15115" max="15360" width="9.140625" style="25"/>
    <col min="15361" max="15361" width="5.28515625" style="25" customWidth="1"/>
    <col min="15362" max="15362" width="46.7109375" style="25" customWidth="1"/>
    <col min="15363" max="15363" width="7.85546875" style="25" customWidth="1"/>
    <col min="15364" max="15364" width="8.140625" style="25" customWidth="1"/>
    <col min="15365" max="15365" width="11.140625" style="25" bestFit="1" customWidth="1"/>
    <col min="15366" max="15366" width="13.7109375" style="25" bestFit="1" customWidth="1"/>
    <col min="15367" max="15367" width="10" style="25" bestFit="1" customWidth="1"/>
    <col min="15368" max="15369" width="9.140625" style="25"/>
    <col min="15370" max="15370" width="23.140625" style="25" bestFit="1" customWidth="1"/>
    <col min="15371" max="15616" width="9.140625" style="25"/>
    <col min="15617" max="15617" width="5.28515625" style="25" customWidth="1"/>
    <col min="15618" max="15618" width="46.7109375" style="25" customWidth="1"/>
    <col min="15619" max="15619" width="7.85546875" style="25" customWidth="1"/>
    <col min="15620" max="15620" width="8.140625" style="25" customWidth="1"/>
    <col min="15621" max="15621" width="11.140625" style="25" bestFit="1" customWidth="1"/>
    <col min="15622" max="15622" width="13.7109375" style="25" bestFit="1" customWidth="1"/>
    <col min="15623" max="15623" width="10" style="25" bestFit="1" customWidth="1"/>
    <col min="15624" max="15625" width="9.140625" style="25"/>
    <col min="15626" max="15626" width="23.140625" style="25" bestFit="1" customWidth="1"/>
    <col min="15627" max="15872" width="9.140625" style="25"/>
    <col min="15873" max="15873" width="5.28515625" style="25" customWidth="1"/>
    <col min="15874" max="15874" width="46.7109375" style="25" customWidth="1"/>
    <col min="15875" max="15875" width="7.85546875" style="25" customWidth="1"/>
    <col min="15876" max="15876" width="8.140625" style="25" customWidth="1"/>
    <col min="15877" max="15877" width="11.140625" style="25" bestFit="1" customWidth="1"/>
    <col min="15878" max="15878" width="13.7109375" style="25" bestFit="1" customWidth="1"/>
    <col min="15879" max="15879" width="10" style="25" bestFit="1" customWidth="1"/>
    <col min="15880" max="15881" width="9.140625" style="25"/>
    <col min="15882" max="15882" width="23.140625" style="25" bestFit="1" customWidth="1"/>
    <col min="15883" max="16128" width="9.140625" style="25"/>
    <col min="16129" max="16129" width="5.28515625" style="25" customWidth="1"/>
    <col min="16130" max="16130" width="46.7109375" style="25" customWidth="1"/>
    <col min="16131" max="16131" width="7.85546875" style="25" customWidth="1"/>
    <col min="16132" max="16132" width="8.140625" style="25" customWidth="1"/>
    <col min="16133" max="16133" width="11.140625" style="25" bestFit="1" customWidth="1"/>
    <col min="16134" max="16134" width="13.7109375" style="25" bestFit="1" customWidth="1"/>
    <col min="16135" max="16135" width="10" style="25" bestFit="1" customWidth="1"/>
    <col min="16136" max="16137" width="9.140625" style="25"/>
    <col min="16138" max="16138" width="23.140625" style="25" bestFit="1" customWidth="1"/>
    <col min="16139" max="16384" width="9.140625" style="25"/>
  </cols>
  <sheetData>
    <row r="1" spans="1:13" ht="25.5">
      <c r="A1" s="21"/>
      <c r="B1" s="306" t="s">
        <v>241</v>
      </c>
      <c r="C1" s="23" t="s">
        <v>16</v>
      </c>
      <c r="D1" s="23" t="s">
        <v>17</v>
      </c>
      <c r="E1" s="24" t="s">
        <v>28</v>
      </c>
      <c r="F1" s="221" t="s">
        <v>29</v>
      </c>
    </row>
    <row r="2" spans="1:13" s="81" customFormat="1">
      <c r="A2" s="108"/>
      <c r="B2" s="307"/>
      <c r="C2" s="109"/>
      <c r="D2" s="109"/>
      <c r="E2" s="110"/>
      <c r="F2" s="222"/>
    </row>
    <row r="3" spans="1:13" s="111" customFormat="1">
      <c r="A3" s="462" t="s">
        <v>309</v>
      </c>
      <c r="B3" s="462"/>
      <c r="C3" s="462"/>
      <c r="D3" s="462"/>
      <c r="E3" s="462"/>
      <c r="F3" s="462"/>
      <c r="G3" s="404"/>
      <c r="H3" s="92"/>
      <c r="I3" s="92"/>
      <c r="J3" s="92"/>
      <c r="K3" s="92"/>
      <c r="L3" s="92"/>
      <c r="M3" s="92"/>
    </row>
    <row r="4" spans="1:13" s="81" customFormat="1">
      <c r="A4" s="21">
        <v>1</v>
      </c>
      <c r="B4" s="306" t="s">
        <v>18</v>
      </c>
      <c r="C4" s="109"/>
      <c r="D4" s="109"/>
      <c r="E4" s="110"/>
      <c r="F4" s="222"/>
    </row>
    <row r="5" spans="1:13" s="81" customFormat="1" ht="19.899999999999999" customHeight="1">
      <c r="A5" s="108"/>
      <c r="B5" s="307"/>
      <c r="C5" s="308"/>
      <c r="D5" s="309"/>
      <c r="E5" s="112"/>
      <c r="F5" s="310"/>
      <c r="H5" s="463"/>
      <c r="I5" s="463"/>
      <c r="J5" s="463"/>
    </row>
    <row r="6" spans="1:13" ht="153">
      <c r="A6" s="311" t="s">
        <v>57</v>
      </c>
      <c r="B6" s="312" t="s">
        <v>357</v>
      </c>
      <c r="C6" s="308"/>
      <c r="E6" s="114"/>
      <c r="F6" s="223"/>
    </row>
    <row r="7" spans="1:13" s="10" customFormat="1">
      <c r="A7" s="311"/>
      <c r="B7" s="313" t="s">
        <v>138</v>
      </c>
      <c r="C7" s="74" t="s">
        <v>139</v>
      </c>
      <c r="D7" s="255">
        <v>0.83</v>
      </c>
      <c r="E7" s="236"/>
      <c r="F7" s="224">
        <f>D7*E7</f>
        <v>0</v>
      </c>
    </row>
    <row r="8" spans="1:13" s="10" customFormat="1">
      <c r="A8" s="311"/>
      <c r="B8" s="314"/>
      <c r="C8" s="63"/>
      <c r="D8" s="256"/>
      <c r="E8" s="114"/>
      <c r="F8" s="223"/>
    </row>
    <row r="9" spans="1:13" ht="76.5">
      <c r="A9" s="311" t="s">
        <v>58</v>
      </c>
      <c r="B9" s="312" t="s">
        <v>509</v>
      </c>
      <c r="C9" s="308"/>
      <c r="D9" s="212"/>
      <c r="E9" s="114"/>
      <c r="F9" s="223"/>
    </row>
    <row r="10" spans="1:13" s="10" customFormat="1">
      <c r="A10" s="311"/>
      <c r="B10" s="313" t="s">
        <v>138</v>
      </c>
      <c r="C10" s="74" t="s">
        <v>139</v>
      </c>
      <c r="D10" s="255">
        <v>0.83</v>
      </c>
      <c r="E10" s="236"/>
      <c r="F10" s="224">
        <f>D10*E10</f>
        <v>0</v>
      </c>
    </row>
    <row r="11" spans="1:13" s="10" customFormat="1">
      <c r="A11" s="311"/>
      <c r="B11" s="314"/>
      <c r="C11" s="63"/>
      <c r="D11" s="256"/>
      <c r="E11" s="114"/>
      <c r="F11" s="223"/>
    </row>
    <row r="12" spans="1:13" ht="76.5">
      <c r="A12" s="311" t="s">
        <v>242</v>
      </c>
      <c r="B12" s="312" t="s">
        <v>358</v>
      </c>
      <c r="C12" s="308"/>
      <c r="D12" s="212"/>
      <c r="E12" s="114"/>
      <c r="F12" s="223"/>
    </row>
    <row r="13" spans="1:13" s="10" customFormat="1">
      <c r="A13" s="311"/>
      <c r="B13" s="315" t="s">
        <v>243</v>
      </c>
      <c r="C13" s="74" t="s">
        <v>14</v>
      </c>
      <c r="D13" s="257">
        <v>1</v>
      </c>
      <c r="E13" s="236"/>
      <c r="F13" s="224">
        <f>D13*E13</f>
        <v>0</v>
      </c>
    </row>
    <row r="14" spans="1:13" s="10" customFormat="1">
      <c r="A14" s="311"/>
      <c r="B14" s="314"/>
      <c r="C14" s="63"/>
      <c r="D14" s="256"/>
      <c r="E14" s="114"/>
      <c r="F14" s="223"/>
    </row>
    <row r="15" spans="1:13" ht="76.5">
      <c r="A15" s="311" t="s">
        <v>244</v>
      </c>
      <c r="B15" s="312" t="s">
        <v>359</v>
      </c>
      <c r="C15" s="308"/>
      <c r="D15" s="212"/>
      <c r="E15" s="114"/>
      <c r="F15" s="223"/>
    </row>
    <row r="16" spans="1:13" s="10" customFormat="1">
      <c r="A16" s="311"/>
      <c r="B16" s="315" t="s">
        <v>246</v>
      </c>
      <c r="C16" s="74" t="s">
        <v>245</v>
      </c>
      <c r="D16" s="255">
        <v>1</v>
      </c>
      <c r="E16" s="236"/>
      <c r="F16" s="224">
        <f>D16*E16</f>
        <v>0</v>
      </c>
    </row>
    <row r="17" spans="1:6" s="10" customFormat="1">
      <c r="A17" s="311"/>
      <c r="B17" s="315" t="s">
        <v>247</v>
      </c>
      <c r="C17" s="74" t="s">
        <v>245</v>
      </c>
      <c r="D17" s="255">
        <v>1</v>
      </c>
      <c r="E17" s="236"/>
      <c r="F17" s="224">
        <f>D17*E17</f>
        <v>0</v>
      </c>
    </row>
    <row r="18" spans="1:6" s="10" customFormat="1">
      <c r="A18" s="311"/>
      <c r="B18" s="315" t="s">
        <v>248</v>
      </c>
      <c r="C18" s="74" t="s">
        <v>245</v>
      </c>
      <c r="D18" s="255">
        <v>1</v>
      </c>
      <c r="E18" s="236"/>
      <c r="F18" s="224">
        <f>D18*E18</f>
        <v>0</v>
      </c>
    </row>
    <row r="19" spans="1:6" s="10" customFormat="1">
      <c r="A19" s="311"/>
      <c r="B19" s="314"/>
      <c r="C19" s="63"/>
      <c r="D19" s="256"/>
      <c r="E19" s="114"/>
      <c r="F19" s="223"/>
    </row>
    <row r="20" spans="1:6" ht="114.75">
      <c r="A20" s="311" t="s">
        <v>249</v>
      </c>
      <c r="B20" s="312" t="s">
        <v>360</v>
      </c>
      <c r="C20" s="25"/>
      <c r="D20" s="212"/>
      <c r="E20" s="114"/>
      <c r="F20" s="223"/>
    </row>
    <row r="21" spans="1:6" s="10" customFormat="1">
      <c r="A21" s="316"/>
      <c r="B21" s="313" t="s">
        <v>250</v>
      </c>
      <c r="C21" s="74" t="s">
        <v>31</v>
      </c>
      <c r="D21" s="255">
        <v>11100</v>
      </c>
      <c r="E21" s="236"/>
      <c r="F21" s="224">
        <f>D21*E21</f>
        <v>0</v>
      </c>
    </row>
    <row r="22" spans="1:6">
      <c r="A22" s="311"/>
      <c r="B22" s="314"/>
      <c r="C22" s="63"/>
      <c r="D22" s="212"/>
      <c r="E22" s="114"/>
      <c r="F22" s="223"/>
    </row>
    <row r="23" spans="1:6" ht="102">
      <c r="A23" s="311" t="s">
        <v>251</v>
      </c>
      <c r="B23" s="317" t="s">
        <v>361</v>
      </c>
      <c r="C23" s="308"/>
      <c r="D23" s="212"/>
      <c r="E23" s="114"/>
      <c r="F23" s="223"/>
    </row>
    <row r="24" spans="1:6">
      <c r="A24" s="318"/>
      <c r="B24" s="315" t="s">
        <v>243</v>
      </c>
      <c r="C24" s="74" t="s">
        <v>14</v>
      </c>
      <c r="D24" s="257">
        <v>49</v>
      </c>
      <c r="E24" s="236"/>
      <c r="F24" s="224">
        <f>D24*E24</f>
        <v>0</v>
      </c>
    </row>
    <row r="25" spans="1:6" s="10" customFormat="1">
      <c r="B25" s="319"/>
      <c r="D25" s="320"/>
      <c r="E25" s="321"/>
      <c r="F25" s="322"/>
    </row>
    <row r="26" spans="1:6" ht="114.75">
      <c r="A26" s="311" t="s">
        <v>252</v>
      </c>
      <c r="B26" s="317" t="s">
        <v>362</v>
      </c>
      <c r="C26" s="25"/>
      <c r="D26" s="212"/>
      <c r="E26" s="114"/>
      <c r="F26" s="223"/>
    </row>
    <row r="27" spans="1:6" s="10" customFormat="1" ht="14.25" customHeight="1">
      <c r="A27" s="318"/>
      <c r="B27" s="315" t="s">
        <v>253</v>
      </c>
      <c r="C27" s="74" t="s">
        <v>14</v>
      </c>
      <c r="D27" s="257">
        <v>36</v>
      </c>
      <c r="E27" s="236"/>
      <c r="F27" s="224">
        <f>D27*E27</f>
        <v>0</v>
      </c>
    </row>
    <row r="28" spans="1:6" ht="14.25" customHeight="1">
      <c r="A28" s="311"/>
      <c r="C28" s="25"/>
      <c r="D28" s="212"/>
      <c r="E28" s="114"/>
      <c r="F28" s="223"/>
    </row>
    <row r="29" spans="1:6" ht="63.75">
      <c r="A29" s="311" t="s">
        <v>254</v>
      </c>
      <c r="B29" s="317" t="s">
        <v>363</v>
      </c>
      <c r="C29" s="63"/>
      <c r="D29" s="212"/>
      <c r="E29" s="114"/>
      <c r="F29" s="223"/>
    </row>
    <row r="30" spans="1:6" s="10" customFormat="1">
      <c r="A30" s="311"/>
      <c r="B30" s="315" t="s">
        <v>255</v>
      </c>
      <c r="C30" s="324" t="s">
        <v>32</v>
      </c>
      <c r="D30" s="255">
        <v>250</v>
      </c>
      <c r="E30" s="236"/>
      <c r="F30" s="224">
        <f>D30*E30</f>
        <v>0</v>
      </c>
    </row>
    <row r="31" spans="1:6" s="10" customFormat="1">
      <c r="A31" s="311"/>
      <c r="B31" s="314"/>
      <c r="C31" s="63"/>
      <c r="D31" s="256"/>
      <c r="E31" s="114"/>
      <c r="F31" s="223"/>
    </row>
    <row r="32" spans="1:6" ht="76.5">
      <c r="A32" s="311" t="s">
        <v>256</v>
      </c>
      <c r="B32" s="312" t="s">
        <v>364</v>
      </c>
      <c r="C32" s="63"/>
      <c r="D32" s="212"/>
      <c r="E32" s="114"/>
      <c r="F32" s="223"/>
    </row>
    <row r="33" spans="1:6" s="10" customFormat="1">
      <c r="A33" s="311"/>
      <c r="B33" s="315" t="s">
        <v>255</v>
      </c>
      <c r="C33" s="74" t="s">
        <v>32</v>
      </c>
      <c r="D33" s="255">
        <v>75</v>
      </c>
      <c r="E33" s="236"/>
      <c r="F33" s="224">
        <f>D33*E33</f>
        <v>0</v>
      </c>
    </row>
    <row r="34" spans="1:6">
      <c r="A34" s="311"/>
      <c r="B34" s="314"/>
      <c r="C34" s="63"/>
      <c r="D34" s="212"/>
      <c r="E34" s="114"/>
      <c r="F34" s="223"/>
    </row>
    <row r="35" spans="1:6" ht="127.5">
      <c r="A35" s="311" t="s">
        <v>257</v>
      </c>
      <c r="B35" s="317" t="s">
        <v>365</v>
      </c>
      <c r="C35" s="63"/>
      <c r="D35" s="212"/>
      <c r="E35" s="114"/>
      <c r="F35" s="223"/>
    </row>
    <row r="36" spans="1:6" s="10" customFormat="1">
      <c r="A36" s="311"/>
      <c r="B36" s="315" t="s">
        <v>342</v>
      </c>
      <c r="C36" s="74" t="s">
        <v>32</v>
      </c>
      <c r="D36" s="255">
        <v>30</v>
      </c>
      <c r="E36" s="236"/>
      <c r="F36" s="224">
        <f>D36*E36</f>
        <v>0</v>
      </c>
    </row>
    <row r="37" spans="1:6" s="10" customFormat="1" ht="25.5">
      <c r="A37" s="311"/>
      <c r="B37" s="315" t="s">
        <v>343</v>
      </c>
      <c r="C37" s="74" t="s">
        <v>31</v>
      </c>
      <c r="D37" s="255">
        <v>2190</v>
      </c>
      <c r="E37" s="236"/>
      <c r="F37" s="224">
        <f>D37*E37</f>
        <v>0</v>
      </c>
    </row>
    <row r="38" spans="1:6" s="10" customFormat="1" ht="25.5">
      <c r="A38" s="311"/>
      <c r="B38" s="315" t="s">
        <v>344</v>
      </c>
      <c r="C38" s="74" t="s">
        <v>31</v>
      </c>
      <c r="D38" s="255">
        <v>40</v>
      </c>
      <c r="E38" s="236"/>
      <c r="F38" s="224">
        <f>D38*E38</f>
        <v>0</v>
      </c>
    </row>
    <row r="39" spans="1:6" s="10" customFormat="1">
      <c r="A39" s="311"/>
      <c r="B39" s="319"/>
      <c r="C39" s="63"/>
      <c r="D39" s="256"/>
      <c r="E39" s="114"/>
      <c r="F39" s="223"/>
    </row>
    <row r="40" spans="1:6" ht="114.75">
      <c r="A40" s="311" t="s">
        <v>258</v>
      </c>
      <c r="B40" s="317" t="s">
        <v>366</v>
      </c>
      <c r="C40" s="63"/>
      <c r="D40" s="212"/>
      <c r="E40" s="114"/>
      <c r="F40" s="223"/>
    </row>
    <row r="41" spans="1:6" s="10" customFormat="1">
      <c r="A41" s="311"/>
      <c r="B41" s="315" t="s">
        <v>520</v>
      </c>
      <c r="C41" s="74" t="s">
        <v>33</v>
      </c>
      <c r="D41" s="255">
        <v>240</v>
      </c>
      <c r="E41" s="236"/>
      <c r="F41" s="224">
        <f>D41*E41</f>
        <v>0</v>
      </c>
    </row>
    <row r="42" spans="1:6" s="10" customFormat="1">
      <c r="A42" s="311"/>
      <c r="B42" s="315" t="s">
        <v>341</v>
      </c>
      <c r="C42" s="74" t="s">
        <v>31</v>
      </c>
      <c r="D42" s="255">
        <v>150</v>
      </c>
      <c r="E42" s="236"/>
      <c r="F42" s="224">
        <f>D42*E42</f>
        <v>0</v>
      </c>
    </row>
    <row r="43" spans="1:6" s="10" customFormat="1">
      <c r="A43" s="311"/>
      <c r="B43" s="319"/>
      <c r="C43" s="63"/>
      <c r="D43" s="256"/>
      <c r="E43" s="114"/>
      <c r="F43" s="223"/>
    </row>
    <row r="44" spans="1:6" ht="114.75">
      <c r="A44" s="311" t="s">
        <v>259</v>
      </c>
      <c r="B44" s="317" t="s">
        <v>367</v>
      </c>
      <c r="C44" s="63"/>
      <c r="D44" s="212"/>
      <c r="E44" s="114"/>
      <c r="F44" s="223"/>
    </row>
    <row r="45" spans="1:6" s="10" customFormat="1">
      <c r="A45" s="311"/>
      <c r="B45" s="315" t="s">
        <v>519</v>
      </c>
      <c r="C45" s="74" t="s">
        <v>263</v>
      </c>
      <c r="D45" s="255">
        <v>1</v>
      </c>
      <c r="E45" s="236"/>
      <c r="F45" s="224">
        <f>D45*E45</f>
        <v>0</v>
      </c>
    </row>
    <row r="46" spans="1:6" s="10" customFormat="1">
      <c r="A46" s="311"/>
      <c r="B46" s="319"/>
      <c r="C46" s="63"/>
      <c r="D46" s="256"/>
      <c r="E46" s="114"/>
      <c r="F46" s="223"/>
    </row>
    <row r="47" spans="1:6" ht="178.5">
      <c r="A47" s="311" t="s">
        <v>260</v>
      </c>
      <c r="B47" s="317" t="s">
        <v>368</v>
      </c>
      <c r="C47" s="308"/>
      <c r="D47" s="212"/>
      <c r="E47" s="114"/>
      <c r="F47" s="223"/>
    </row>
    <row r="48" spans="1:6" ht="25.5">
      <c r="A48" s="311"/>
      <c r="B48" s="315" t="s">
        <v>265</v>
      </c>
      <c r="C48" s="74" t="s">
        <v>32</v>
      </c>
      <c r="D48" s="255">
        <v>800</v>
      </c>
      <c r="E48" s="236"/>
      <c r="F48" s="224">
        <f>D48*E48</f>
        <v>0</v>
      </c>
    </row>
    <row r="49" spans="1:6" s="10" customFormat="1" ht="25.5">
      <c r="A49" s="311"/>
      <c r="B49" s="315" t="s">
        <v>266</v>
      </c>
      <c r="C49" s="74" t="s">
        <v>32</v>
      </c>
      <c r="D49" s="255">
        <v>100</v>
      </c>
      <c r="E49" s="236"/>
      <c r="F49" s="224">
        <f>D49*E49</f>
        <v>0</v>
      </c>
    </row>
    <row r="50" spans="1:6" s="10" customFormat="1">
      <c r="A50" s="311"/>
      <c r="B50" s="319"/>
      <c r="C50" s="63"/>
      <c r="D50" s="256"/>
      <c r="E50" s="114"/>
      <c r="F50" s="223"/>
    </row>
    <row r="51" spans="1:6" s="10" customFormat="1" ht="114.75">
      <c r="A51" s="311" t="s">
        <v>261</v>
      </c>
      <c r="B51" s="317" t="s">
        <v>532</v>
      </c>
      <c r="C51" s="63"/>
      <c r="D51" s="212"/>
      <c r="E51" s="114"/>
      <c r="F51" s="223"/>
    </row>
    <row r="52" spans="1:6" s="10" customFormat="1" ht="25.5">
      <c r="A52" s="311"/>
      <c r="B52" s="315" t="s">
        <v>345</v>
      </c>
      <c r="C52" s="74" t="s">
        <v>32</v>
      </c>
      <c r="D52" s="255">
        <v>45</v>
      </c>
      <c r="E52" s="236"/>
      <c r="F52" s="224">
        <f>D52*E52</f>
        <v>0</v>
      </c>
    </row>
    <row r="53" spans="1:6" s="10" customFormat="1">
      <c r="A53" s="311"/>
      <c r="B53" s="319"/>
      <c r="C53" s="63"/>
      <c r="D53" s="256"/>
      <c r="E53" s="114"/>
      <c r="F53" s="223"/>
    </row>
    <row r="54" spans="1:6" ht="178.5">
      <c r="A54" s="311" t="s">
        <v>262</v>
      </c>
      <c r="B54" s="317" t="s">
        <v>369</v>
      </c>
      <c r="C54" s="308"/>
      <c r="D54" s="212"/>
      <c r="E54" s="114"/>
      <c r="F54" s="223"/>
    </row>
    <row r="55" spans="1:6" s="10" customFormat="1">
      <c r="A55" s="311"/>
      <c r="B55" s="315" t="s">
        <v>269</v>
      </c>
      <c r="C55" s="74" t="s">
        <v>14</v>
      </c>
      <c r="D55" s="257">
        <v>40</v>
      </c>
      <c r="E55" s="236"/>
      <c r="F55" s="224">
        <f>D55*E55</f>
        <v>0</v>
      </c>
    </row>
    <row r="56" spans="1:6" s="10" customFormat="1">
      <c r="A56" s="311"/>
      <c r="B56" s="315" t="s">
        <v>270</v>
      </c>
      <c r="C56" s="74" t="s">
        <v>14</v>
      </c>
      <c r="D56" s="257">
        <v>7</v>
      </c>
      <c r="E56" s="236"/>
      <c r="F56" s="224">
        <f>D56*E56</f>
        <v>0</v>
      </c>
    </row>
    <row r="57" spans="1:6" s="10" customFormat="1">
      <c r="A57" s="311"/>
      <c r="B57" s="314"/>
      <c r="C57" s="63"/>
      <c r="D57" s="258"/>
      <c r="E57" s="114"/>
      <c r="F57" s="223"/>
    </row>
    <row r="58" spans="1:6" ht="103.15" customHeight="1">
      <c r="A58" s="311" t="s">
        <v>264</v>
      </c>
      <c r="B58" s="312" t="s">
        <v>370</v>
      </c>
      <c r="C58" s="308"/>
      <c r="D58" s="212"/>
      <c r="E58" s="114"/>
      <c r="F58" s="223"/>
    </row>
    <row r="59" spans="1:6" s="10" customFormat="1">
      <c r="A59" s="311"/>
      <c r="B59" s="315" t="s">
        <v>272</v>
      </c>
      <c r="C59" s="74" t="s">
        <v>271</v>
      </c>
      <c r="D59" s="257">
        <v>1</v>
      </c>
      <c r="E59" s="236"/>
      <c r="F59" s="224">
        <f>D59*E59</f>
        <v>0</v>
      </c>
    </row>
    <row r="60" spans="1:6">
      <c r="A60" s="311"/>
      <c r="B60" s="319"/>
      <c r="C60" s="308"/>
      <c r="D60" s="212"/>
      <c r="E60" s="114"/>
      <c r="F60" s="223"/>
    </row>
    <row r="61" spans="1:6" ht="102">
      <c r="A61" s="311" t="s">
        <v>267</v>
      </c>
      <c r="B61" s="325" t="s">
        <v>371</v>
      </c>
      <c r="C61" s="63"/>
      <c r="D61" s="256"/>
      <c r="E61" s="114"/>
      <c r="F61" s="223"/>
    </row>
    <row r="62" spans="1:6" s="10" customFormat="1">
      <c r="A62" s="311"/>
      <c r="B62" s="315" t="s">
        <v>272</v>
      </c>
      <c r="C62" s="74" t="s">
        <v>271</v>
      </c>
      <c r="D62" s="257">
        <v>1</v>
      </c>
      <c r="E62" s="236"/>
      <c r="F62" s="224">
        <f>D62*E62</f>
        <v>0</v>
      </c>
    </row>
    <row r="63" spans="1:6" s="10" customFormat="1">
      <c r="A63" s="311"/>
      <c r="B63" s="319"/>
      <c r="C63" s="63"/>
      <c r="D63" s="258"/>
      <c r="E63" s="114"/>
      <c r="F63" s="223"/>
    </row>
    <row r="64" spans="1:6" s="10" customFormat="1" ht="127.5">
      <c r="A64" s="311" t="s">
        <v>268</v>
      </c>
      <c r="B64" s="326" t="s">
        <v>372</v>
      </c>
      <c r="C64" s="63"/>
      <c r="D64" s="258"/>
      <c r="E64" s="114"/>
      <c r="F64" s="223"/>
    </row>
    <row r="65" spans="1:8" s="10" customFormat="1">
      <c r="A65" s="311"/>
      <c r="B65" s="315" t="s">
        <v>273</v>
      </c>
      <c r="C65" s="74" t="s">
        <v>14</v>
      </c>
      <c r="D65" s="257">
        <v>5</v>
      </c>
      <c r="E65" s="236"/>
      <c r="F65" s="224">
        <f>D65*E65</f>
        <v>0</v>
      </c>
    </row>
    <row r="66" spans="1:8" s="10" customFormat="1">
      <c r="A66" s="311"/>
      <c r="B66" s="319"/>
      <c r="C66" s="63"/>
      <c r="D66" s="258"/>
      <c r="E66" s="114"/>
      <c r="F66" s="223"/>
    </row>
    <row r="67" spans="1:8" s="81" customFormat="1">
      <c r="A67" s="21">
        <v>1</v>
      </c>
      <c r="B67" s="306" t="s">
        <v>15</v>
      </c>
      <c r="C67" s="308"/>
      <c r="D67" s="309"/>
      <c r="E67" s="327"/>
      <c r="F67" s="328">
        <f>SUM(F5:F66)</f>
        <v>0</v>
      </c>
    </row>
    <row r="68" spans="1:8">
      <c r="A68" s="311"/>
      <c r="B68" s="319"/>
      <c r="C68" s="329"/>
      <c r="D68" s="309"/>
      <c r="E68" s="114"/>
      <c r="F68" s="223"/>
      <c r="G68" s="330"/>
    </row>
    <row r="69" spans="1:8">
      <c r="A69" s="21">
        <v>2</v>
      </c>
      <c r="B69" s="306" t="s">
        <v>19</v>
      </c>
      <c r="C69" s="25"/>
      <c r="D69" s="25"/>
      <c r="E69" s="25"/>
    </row>
    <row r="70" spans="1:8">
      <c r="A70" s="108"/>
      <c r="B70" s="319"/>
      <c r="C70" s="308"/>
      <c r="D70" s="309"/>
      <c r="E70" s="112"/>
      <c r="F70" s="310"/>
    </row>
    <row r="71" spans="1:8" ht="165.75">
      <c r="A71" s="311" t="s">
        <v>59</v>
      </c>
      <c r="B71" s="217" t="s">
        <v>373</v>
      </c>
      <c r="C71" s="308"/>
      <c r="E71" s="114"/>
      <c r="F71" s="223"/>
    </row>
    <row r="72" spans="1:8" s="10" customFormat="1">
      <c r="A72" s="311"/>
      <c r="B72" s="315" t="s">
        <v>34</v>
      </c>
      <c r="C72" s="74" t="s">
        <v>33</v>
      </c>
      <c r="D72" s="332">
        <v>1506</v>
      </c>
      <c r="E72" s="236"/>
      <c r="F72" s="333">
        <f>D72*E72</f>
        <v>0</v>
      </c>
    </row>
    <row r="73" spans="1:8" s="10" customFormat="1">
      <c r="A73" s="311"/>
      <c r="B73" s="319"/>
      <c r="C73" s="63"/>
      <c r="D73" s="256"/>
      <c r="E73" s="114"/>
      <c r="F73" s="223"/>
    </row>
    <row r="74" spans="1:8" ht="216.75">
      <c r="A74" s="311" t="s">
        <v>60</v>
      </c>
      <c r="B74" s="453" t="s">
        <v>569</v>
      </c>
      <c r="C74" s="308"/>
      <c r="D74" s="212"/>
      <c r="E74" s="114"/>
      <c r="F74" s="223"/>
    </row>
    <row r="75" spans="1:8" s="10" customFormat="1">
      <c r="A75" s="311"/>
      <c r="B75" s="315" t="s">
        <v>34</v>
      </c>
      <c r="C75" s="74" t="s">
        <v>33</v>
      </c>
      <c r="D75" s="332">
        <v>4008</v>
      </c>
      <c r="E75" s="236"/>
      <c r="F75" s="333">
        <f>D75*E75</f>
        <v>0</v>
      </c>
    </row>
    <row r="76" spans="1:8" s="10" customFormat="1">
      <c r="A76" s="311"/>
      <c r="B76" s="314"/>
      <c r="C76" s="63"/>
      <c r="D76" s="256"/>
      <c r="E76" s="114"/>
      <c r="F76" s="223"/>
    </row>
    <row r="77" spans="1:8" ht="165.75">
      <c r="A77" s="311" t="s">
        <v>61</v>
      </c>
      <c r="B77" s="454" t="s">
        <v>374</v>
      </c>
      <c r="C77" s="25"/>
      <c r="D77" s="212"/>
      <c r="E77" s="114"/>
      <c r="F77" s="223"/>
      <c r="H77" s="452"/>
    </row>
    <row r="78" spans="1:8" s="10" customFormat="1">
      <c r="A78" s="318"/>
      <c r="B78" s="315" t="s">
        <v>34</v>
      </c>
      <c r="C78" s="74" t="s">
        <v>33</v>
      </c>
      <c r="D78" s="332">
        <v>50</v>
      </c>
      <c r="E78" s="236"/>
      <c r="F78" s="224">
        <f>D78*E78</f>
        <v>0</v>
      </c>
    </row>
    <row r="79" spans="1:8" s="111" customFormat="1">
      <c r="B79" s="216"/>
      <c r="D79" s="259"/>
      <c r="F79" s="225"/>
    </row>
    <row r="80" spans="1:8" s="118" customFormat="1" ht="165.75">
      <c r="A80" s="115" t="s">
        <v>62</v>
      </c>
      <c r="B80" s="218" t="s">
        <v>375</v>
      </c>
      <c r="C80" s="111"/>
      <c r="D80" s="260"/>
      <c r="E80" s="117"/>
      <c r="F80" s="226"/>
    </row>
    <row r="81" spans="1:6" s="118" customFormat="1">
      <c r="A81" s="119"/>
      <c r="B81" s="219" t="s">
        <v>34</v>
      </c>
      <c r="C81" s="120" t="s">
        <v>33</v>
      </c>
      <c r="D81" s="261">
        <v>3488</v>
      </c>
      <c r="E81" s="237"/>
      <c r="F81" s="227">
        <f>D81*E81</f>
        <v>0</v>
      </c>
    </row>
    <row r="82" spans="1:6" s="10" customFormat="1">
      <c r="A82" s="318"/>
      <c r="B82" s="314"/>
      <c r="C82" s="63"/>
      <c r="D82" s="256"/>
      <c r="E82" s="114"/>
      <c r="F82" s="223"/>
    </row>
    <row r="83" spans="1:6" ht="67.900000000000006" customHeight="1">
      <c r="A83" s="311" t="s">
        <v>63</v>
      </c>
      <c r="B83" s="312" t="s">
        <v>376</v>
      </c>
      <c r="C83" s="25"/>
      <c r="D83" s="212"/>
      <c r="E83" s="114"/>
      <c r="F83" s="223"/>
    </row>
    <row r="84" spans="1:6" s="10" customFormat="1">
      <c r="A84" s="318"/>
      <c r="B84" s="315" t="s">
        <v>250</v>
      </c>
      <c r="C84" s="22" t="s">
        <v>31</v>
      </c>
      <c r="D84" s="214">
        <v>9476</v>
      </c>
      <c r="E84" s="215"/>
      <c r="F84" s="228">
        <f>D84*E84</f>
        <v>0</v>
      </c>
    </row>
    <row r="85" spans="1:6" s="10" customFormat="1">
      <c r="A85" s="318"/>
      <c r="B85" s="314"/>
      <c r="C85" s="63"/>
      <c r="D85" s="256"/>
      <c r="E85" s="114"/>
      <c r="F85" s="223"/>
    </row>
    <row r="86" spans="1:6" ht="89.25">
      <c r="A86" s="311" t="s">
        <v>64</v>
      </c>
      <c r="B86" s="312" t="s">
        <v>377</v>
      </c>
      <c r="C86" s="25"/>
      <c r="D86" s="212"/>
      <c r="E86" s="114"/>
      <c r="F86" s="223"/>
    </row>
    <row r="87" spans="1:6" s="10" customFormat="1">
      <c r="A87" s="318"/>
      <c r="B87" s="315" t="s">
        <v>250</v>
      </c>
      <c r="C87" s="22" t="s">
        <v>31</v>
      </c>
      <c r="D87" s="214">
        <v>9346</v>
      </c>
      <c r="E87" s="215"/>
      <c r="F87" s="228">
        <f>D87*E87</f>
        <v>0</v>
      </c>
    </row>
    <row r="88" spans="1:6" s="338" customFormat="1" ht="12">
      <c r="A88" s="334"/>
      <c r="B88" s="335"/>
      <c r="C88" s="336"/>
      <c r="D88" s="210"/>
      <c r="E88" s="211"/>
      <c r="F88" s="337"/>
    </row>
    <row r="89" spans="1:6" ht="242.25">
      <c r="A89" s="311" t="s">
        <v>65</v>
      </c>
      <c r="B89" s="312" t="s">
        <v>513</v>
      </c>
      <c r="C89" s="25"/>
      <c r="D89" s="212"/>
      <c r="E89" s="213"/>
      <c r="F89" s="223"/>
    </row>
    <row r="90" spans="1:6" s="10" customFormat="1">
      <c r="A90" s="318"/>
      <c r="B90" s="315" t="s">
        <v>510</v>
      </c>
      <c r="C90" s="22" t="s">
        <v>33</v>
      </c>
      <c r="D90" s="214">
        <v>1000</v>
      </c>
      <c r="E90" s="215"/>
      <c r="F90" s="228">
        <f>D90*E90</f>
        <v>0</v>
      </c>
    </row>
    <row r="91" spans="1:6" s="10" customFormat="1">
      <c r="A91" s="318"/>
      <c r="B91" s="315" t="s">
        <v>511</v>
      </c>
      <c r="C91" s="22" t="s">
        <v>33</v>
      </c>
      <c r="D91" s="214">
        <v>1000</v>
      </c>
      <c r="E91" s="215"/>
      <c r="F91" s="228">
        <f>D91*E91</f>
        <v>0</v>
      </c>
    </row>
    <row r="92" spans="1:6" s="10" customFormat="1">
      <c r="A92" s="318"/>
      <c r="B92" s="315" t="s">
        <v>512</v>
      </c>
      <c r="C92" s="22" t="s">
        <v>31</v>
      </c>
      <c r="D92" s="214">
        <v>500</v>
      </c>
      <c r="E92" s="215"/>
      <c r="F92" s="228">
        <f>D92*E92</f>
        <v>0</v>
      </c>
    </row>
    <row r="93" spans="1:6" s="338" customFormat="1" ht="12">
      <c r="A93" s="334"/>
      <c r="B93" s="335"/>
      <c r="C93" s="336"/>
      <c r="D93" s="210"/>
      <c r="E93" s="211"/>
      <c r="F93" s="337"/>
    </row>
    <row r="94" spans="1:6" s="81" customFormat="1">
      <c r="A94" s="21">
        <v>2</v>
      </c>
      <c r="B94" s="306" t="s">
        <v>13</v>
      </c>
      <c r="C94" s="308"/>
      <c r="D94" s="309"/>
      <c r="E94" s="327"/>
      <c r="F94" s="328">
        <f>SUM(F70:F93)</f>
        <v>0</v>
      </c>
    </row>
    <row r="95" spans="1:6" s="81" customFormat="1">
      <c r="A95" s="108"/>
      <c r="B95" s="307"/>
      <c r="C95" s="308"/>
      <c r="D95" s="309"/>
      <c r="E95" s="327"/>
      <c r="F95" s="339"/>
    </row>
    <row r="96" spans="1:6">
      <c r="A96" s="21">
        <v>3</v>
      </c>
      <c r="B96" s="306" t="s">
        <v>274</v>
      </c>
      <c r="C96" s="25"/>
      <c r="D96" s="25"/>
      <c r="E96" s="25"/>
    </row>
    <row r="97" spans="1:10">
      <c r="A97" s="108"/>
      <c r="B97" s="307"/>
      <c r="C97" s="308"/>
      <c r="D97" s="309"/>
      <c r="E97" s="112"/>
      <c r="F97" s="310"/>
    </row>
    <row r="98" spans="1:10" ht="178.5">
      <c r="A98" s="311" t="s">
        <v>67</v>
      </c>
      <c r="B98" s="317" t="s">
        <v>378</v>
      </c>
      <c r="C98" s="308"/>
      <c r="D98" s="212"/>
      <c r="E98" s="114"/>
      <c r="F98" s="223"/>
    </row>
    <row r="99" spans="1:10" s="10" customFormat="1">
      <c r="A99" s="108"/>
      <c r="B99" s="315" t="s">
        <v>255</v>
      </c>
      <c r="C99" s="74" t="s">
        <v>32</v>
      </c>
      <c r="D99" s="255">
        <v>1875</v>
      </c>
      <c r="E99" s="236"/>
      <c r="F99" s="224">
        <f>D99*E99</f>
        <v>0</v>
      </c>
    </row>
    <row r="100" spans="1:10" ht="9.1999999999999993" customHeight="1">
      <c r="A100" s="108"/>
      <c r="B100" s="307"/>
      <c r="C100" s="308"/>
      <c r="D100" s="309"/>
      <c r="E100" s="327"/>
      <c r="F100" s="223"/>
    </row>
    <row r="101" spans="1:10" ht="153">
      <c r="A101" s="311" t="s">
        <v>68</v>
      </c>
      <c r="B101" s="317" t="s">
        <v>379</v>
      </c>
      <c r="C101" s="308"/>
      <c r="D101" s="212"/>
      <c r="E101" s="114"/>
      <c r="F101" s="223"/>
      <c r="J101" s="340"/>
    </row>
    <row r="102" spans="1:10" s="10" customFormat="1">
      <c r="A102" s="108"/>
      <c r="B102" s="315" t="s">
        <v>255</v>
      </c>
      <c r="C102" s="74" t="s">
        <v>32</v>
      </c>
      <c r="D102" s="255">
        <v>1668</v>
      </c>
      <c r="E102" s="236"/>
      <c r="F102" s="224">
        <f>D102*E102</f>
        <v>0</v>
      </c>
    </row>
    <row r="103" spans="1:10" s="118" customFormat="1" ht="10.15" customHeight="1">
      <c r="A103" s="115"/>
      <c r="B103" s="220"/>
      <c r="C103" s="97"/>
      <c r="D103" s="262"/>
      <c r="E103" s="117"/>
      <c r="F103" s="226"/>
    </row>
    <row r="104" spans="1:10" s="111" customFormat="1" ht="127.5">
      <c r="A104" s="115" t="s">
        <v>69</v>
      </c>
      <c r="B104" s="217" t="s">
        <v>380</v>
      </c>
      <c r="C104" s="122"/>
      <c r="D104" s="260"/>
      <c r="E104" s="117"/>
      <c r="F104" s="226"/>
    </row>
    <row r="105" spans="1:10" s="118" customFormat="1">
      <c r="A105" s="115"/>
      <c r="B105" s="219" t="s">
        <v>34</v>
      </c>
      <c r="C105" s="123" t="s">
        <v>33</v>
      </c>
      <c r="D105" s="263">
        <v>5</v>
      </c>
      <c r="E105" s="238"/>
      <c r="F105" s="229">
        <f>E105*D105</f>
        <v>0</v>
      </c>
    </row>
    <row r="106" spans="1:10" s="10" customFormat="1" ht="9.1999999999999993" customHeight="1">
      <c r="A106" s="108"/>
      <c r="B106" s="314"/>
      <c r="C106" s="63"/>
      <c r="D106" s="256"/>
      <c r="E106" s="114"/>
      <c r="F106" s="223"/>
    </row>
    <row r="107" spans="1:10" ht="127.5">
      <c r="A107" s="108" t="s">
        <v>84</v>
      </c>
      <c r="B107" s="312" t="s">
        <v>381</v>
      </c>
      <c r="C107" s="308"/>
      <c r="D107" s="212"/>
      <c r="E107" s="114"/>
      <c r="F107" s="223"/>
    </row>
    <row r="108" spans="1:10" s="10" customFormat="1">
      <c r="A108" s="108"/>
      <c r="B108" s="315" t="s">
        <v>34</v>
      </c>
      <c r="C108" s="74" t="s">
        <v>33</v>
      </c>
      <c r="D108" s="255">
        <v>12.6</v>
      </c>
      <c r="E108" s="236"/>
      <c r="F108" s="224">
        <f>E108*D108</f>
        <v>0</v>
      </c>
    </row>
    <row r="109" spans="1:10" ht="13.9" customHeight="1">
      <c r="A109" s="108"/>
      <c r="B109" s="314"/>
      <c r="C109" s="63"/>
      <c r="D109" s="212"/>
      <c r="E109" s="114"/>
      <c r="F109" s="223"/>
    </row>
    <row r="110" spans="1:10" ht="209.1" customHeight="1">
      <c r="A110" s="108" t="s">
        <v>85</v>
      </c>
      <c r="B110" s="317" t="s">
        <v>382</v>
      </c>
      <c r="C110" s="308"/>
      <c r="D110" s="212"/>
      <c r="E110" s="114"/>
      <c r="F110" s="223"/>
    </row>
    <row r="111" spans="1:10" s="10" customFormat="1">
      <c r="A111" s="108"/>
      <c r="B111" s="315" t="s">
        <v>34</v>
      </c>
      <c r="C111" s="74" t="s">
        <v>33</v>
      </c>
      <c r="D111" s="255">
        <v>23.5</v>
      </c>
      <c r="E111" s="236"/>
      <c r="F111" s="224">
        <f>E111*D111</f>
        <v>0</v>
      </c>
    </row>
    <row r="112" spans="1:10">
      <c r="A112" s="108"/>
      <c r="B112" s="314"/>
      <c r="C112" s="63"/>
      <c r="D112" s="212"/>
      <c r="E112" s="114"/>
      <c r="F112" s="223"/>
    </row>
    <row r="113" spans="1:6" ht="178.5">
      <c r="A113" s="108" t="s">
        <v>86</v>
      </c>
      <c r="B113" s="312" t="s">
        <v>383</v>
      </c>
      <c r="C113" s="308"/>
      <c r="D113" s="212"/>
      <c r="E113" s="114"/>
      <c r="F113" s="223"/>
    </row>
    <row r="114" spans="1:6" s="10" customFormat="1">
      <c r="A114" s="108"/>
      <c r="B114" s="315" t="s">
        <v>275</v>
      </c>
      <c r="C114" s="324" t="s">
        <v>35</v>
      </c>
      <c r="D114" s="264">
        <v>1850</v>
      </c>
      <c r="E114" s="239"/>
      <c r="F114" s="230">
        <f>E114*D114</f>
        <v>0</v>
      </c>
    </row>
    <row r="115" spans="1:6" s="10" customFormat="1">
      <c r="A115" s="108"/>
      <c r="B115" s="314"/>
      <c r="C115" s="63"/>
      <c r="D115" s="265"/>
      <c r="E115" s="124"/>
      <c r="F115" s="231"/>
    </row>
    <row r="116" spans="1:6" s="111" customFormat="1" ht="178.5">
      <c r="A116" s="115" t="s">
        <v>87</v>
      </c>
      <c r="B116" s="217" t="s">
        <v>384</v>
      </c>
      <c r="C116" s="122"/>
      <c r="D116" s="260"/>
      <c r="E116" s="117"/>
      <c r="F116" s="226"/>
    </row>
    <row r="117" spans="1:6" s="118" customFormat="1">
      <c r="A117" s="115"/>
      <c r="B117" s="219" t="s">
        <v>34</v>
      </c>
      <c r="C117" s="123" t="s">
        <v>33</v>
      </c>
      <c r="D117" s="263">
        <v>33</v>
      </c>
      <c r="E117" s="238"/>
      <c r="F117" s="229">
        <f>E117*D117</f>
        <v>0</v>
      </c>
    </row>
    <row r="118" spans="1:6" s="118" customFormat="1">
      <c r="A118" s="115"/>
      <c r="B118" s="220"/>
      <c r="C118" s="125"/>
      <c r="D118" s="262"/>
      <c r="E118" s="117"/>
      <c r="F118" s="226"/>
    </row>
    <row r="119" spans="1:6" s="81" customFormat="1">
      <c r="A119" s="21">
        <v>3</v>
      </c>
      <c r="B119" s="306" t="s">
        <v>276</v>
      </c>
      <c r="C119" s="308"/>
      <c r="D119" s="309"/>
      <c r="E119" s="327"/>
      <c r="F119" s="328">
        <f>SUM(F97:F118)</f>
        <v>0</v>
      </c>
    </row>
    <row r="120" spans="1:6" s="81" customFormat="1">
      <c r="A120" s="108"/>
      <c r="B120" s="307"/>
      <c r="C120" s="308"/>
      <c r="D120" s="309"/>
      <c r="E120" s="327"/>
      <c r="F120" s="223"/>
    </row>
    <row r="121" spans="1:6">
      <c r="A121" s="21">
        <v>4</v>
      </c>
      <c r="B121" s="306" t="s">
        <v>77</v>
      </c>
      <c r="C121" s="25"/>
      <c r="D121" s="25"/>
      <c r="E121" s="25"/>
    </row>
    <row r="122" spans="1:6">
      <c r="A122" s="108"/>
      <c r="B122" s="307"/>
      <c r="C122" s="308"/>
      <c r="D122" s="309"/>
      <c r="E122" s="112"/>
      <c r="F122" s="310"/>
    </row>
    <row r="123" spans="1:6" s="72" customFormat="1" ht="89.25">
      <c r="A123" s="461" t="s">
        <v>70</v>
      </c>
      <c r="B123" s="48" t="s">
        <v>385</v>
      </c>
      <c r="D123" s="342"/>
      <c r="E123" s="343"/>
      <c r="F123" s="232"/>
    </row>
    <row r="124" spans="1:6" s="72" customFormat="1">
      <c r="A124" s="461"/>
      <c r="B124" s="341" t="s">
        <v>278</v>
      </c>
      <c r="D124" s="342"/>
      <c r="E124" s="343"/>
      <c r="F124" s="232"/>
    </row>
    <row r="125" spans="1:6" s="72" customFormat="1">
      <c r="A125" s="344"/>
      <c r="B125" s="341" t="s">
        <v>279</v>
      </c>
      <c r="C125" s="345" t="s">
        <v>14</v>
      </c>
      <c r="D125" s="266">
        <v>7</v>
      </c>
      <c r="E125" s="346"/>
      <c r="F125" s="347">
        <f>D125*E125</f>
        <v>0</v>
      </c>
    </row>
    <row r="126" spans="1:6" s="72" customFormat="1">
      <c r="A126" s="344"/>
      <c r="B126" s="341" t="s">
        <v>280</v>
      </c>
      <c r="C126" s="345" t="s">
        <v>14</v>
      </c>
      <c r="D126" s="267">
        <v>4</v>
      </c>
      <c r="E126" s="346"/>
      <c r="F126" s="347">
        <f>D126*E126</f>
        <v>0</v>
      </c>
    </row>
    <row r="127" spans="1:6" s="348" customFormat="1">
      <c r="B127" s="349"/>
      <c r="D127" s="350"/>
      <c r="E127" s="351"/>
      <c r="F127" s="352"/>
    </row>
    <row r="128" spans="1:6" s="81" customFormat="1">
      <c r="A128" s="21">
        <v>4</v>
      </c>
      <c r="B128" s="306" t="s">
        <v>78</v>
      </c>
      <c r="C128" s="308"/>
      <c r="D128" s="309"/>
      <c r="E128" s="327"/>
      <c r="F128" s="328">
        <f>SUM(F122:F127)</f>
        <v>0</v>
      </c>
    </row>
    <row r="129" spans="1:6" s="81" customFormat="1">
      <c r="A129" s="108"/>
      <c r="B129" s="307"/>
      <c r="C129" s="308"/>
      <c r="D129" s="309"/>
      <c r="E129" s="327"/>
      <c r="F129" s="223"/>
    </row>
    <row r="130" spans="1:6">
      <c r="A130" s="21">
        <v>5</v>
      </c>
      <c r="B130" s="306" t="s">
        <v>281</v>
      </c>
      <c r="C130" s="25"/>
      <c r="D130" s="25"/>
      <c r="E130" s="25"/>
    </row>
    <row r="131" spans="1:6" s="81" customFormat="1">
      <c r="A131" s="108"/>
      <c r="B131" s="307"/>
      <c r="C131" s="308"/>
      <c r="D131" s="309"/>
      <c r="E131" s="327"/>
      <c r="F131" s="223"/>
    </row>
    <row r="132" spans="1:6" ht="165.75">
      <c r="A132" s="108" t="s">
        <v>72</v>
      </c>
      <c r="B132" s="312" t="s">
        <v>386</v>
      </c>
      <c r="C132" s="308"/>
      <c r="D132" s="212"/>
      <c r="E132" s="114"/>
      <c r="F132" s="223"/>
    </row>
    <row r="133" spans="1:6" s="10" customFormat="1">
      <c r="A133" s="108"/>
      <c r="B133" s="315" t="s">
        <v>34</v>
      </c>
      <c r="C133" s="324" t="s">
        <v>33</v>
      </c>
      <c r="D133" s="255">
        <v>2322</v>
      </c>
      <c r="E133" s="236"/>
      <c r="F133" s="224">
        <f>D133*E133</f>
        <v>0</v>
      </c>
    </row>
    <row r="134" spans="1:6" s="10" customFormat="1">
      <c r="A134" s="108"/>
      <c r="B134" s="314"/>
      <c r="C134" s="63"/>
      <c r="D134" s="256"/>
      <c r="E134" s="114"/>
      <c r="F134" s="223"/>
    </row>
    <row r="135" spans="1:6" s="10" customFormat="1" ht="140.25">
      <c r="A135" s="108" t="s">
        <v>73</v>
      </c>
      <c r="B135" s="312" t="s">
        <v>531</v>
      </c>
      <c r="C135" s="308"/>
      <c r="D135" s="212"/>
      <c r="E135" s="114"/>
      <c r="F135" s="223"/>
    </row>
    <row r="136" spans="1:6">
      <c r="A136" s="108"/>
      <c r="B136" s="315" t="s">
        <v>250</v>
      </c>
      <c r="C136" s="74" t="s">
        <v>31</v>
      </c>
      <c r="D136" s="255">
        <v>5320</v>
      </c>
      <c r="E136" s="236"/>
      <c r="F136" s="224">
        <f>D136*E136</f>
        <v>0</v>
      </c>
    </row>
    <row r="137" spans="1:6">
      <c r="A137" s="108"/>
      <c r="C137" s="308"/>
      <c r="D137" s="212"/>
      <c r="E137" s="114"/>
      <c r="F137" s="223"/>
    </row>
    <row r="138" spans="1:6" s="81" customFormat="1">
      <c r="A138" s="21">
        <v>5</v>
      </c>
      <c r="B138" s="306" t="s">
        <v>282</v>
      </c>
      <c r="C138" s="308"/>
      <c r="D138" s="309"/>
      <c r="E138" s="327"/>
      <c r="F138" s="328">
        <f>SUM(F131:F137)</f>
        <v>0</v>
      </c>
    </row>
    <row r="139" spans="1:6">
      <c r="A139" s="108"/>
      <c r="C139" s="308"/>
      <c r="E139" s="114"/>
      <c r="F139" s="223"/>
    </row>
    <row r="140" spans="1:6">
      <c r="A140" s="21">
        <v>6</v>
      </c>
      <c r="B140" s="306" t="s">
        <v>283</v>
      </c>
      <c r="C140" s="25"/>
      <c r="D140" s="25"/>
      <c r="E140" s="25"/>
    </row>
    <row r="141" spans="1:6">
      <c r="A141" s="108"/>
      <c r="C141" s="308"/>
      <c r="E141" s="114"/>
      <c r="F141" s="223"/>
    </row>
    <row r="142" spans="1:6" ht="178.5">
      <c r="A142" s="311" t="s">
        <v>74</v>
      </c>
      <c r="B142" s="317" t="s">
        <v>533</v>
      </c>
      <c r="C142" s="308"/>
      <c r="E142" s="114"/>
      <c r="F142" s="223"/>
    </row>
    <row r="143" spans="1:6" s="10" customFormat="1">
      <c r="A143" s="108"/>
      <c r="B143" s="315" t="s">
        <v>250</v>
      </c>
      <c r="C143" s="74" t="s">
        <v>31</v>
      </c>
      <c r="D143" s="255">
        <v>5320</v>
      </c>
      <c r="E143" s="236"/>
      <c r="F143" s="224">
        <f>D143*E143</f>
        <v>0</v>
      </c>
    </row>
    <row r="144" spans="1:6">
      <c r="A144" s="108"/>
      <c r="B144" s="314"/>
      <c r="C144" s="63"/>
      <c r="D144" s="212"/>
      <c r="E144" s="114"/>
      <c r="F144" s="223"/>
    </row>
    <row r="145" spans="1:6" ht="178.5">
      <c r="A145" s="311" t="s">
        <v>193</v>
      </c>
      <c r="B145" s="317" t="s">
        <v>534</v>
      </c>
      <c r="C145" s="308"/>
      <c r="D145" s="212"/>
      <c r="E145" s="114"/>
      <c r="F145" s="223"/>
    </row>
    <row r="146" spans="1:6" s="10" customFormat="1">
      <c r="A146" s="108"/>
      <c r="B146" s="315" t="s">
        <v>250</v>
      </c>
      <c r="C146" s="74" t="s">
        <v>31</v>
      </c>
      <c r="D146" s="255">
        <v>2390</v>
      </c>
      <c r="E146" s="236"/>
      <c r="F146" s="224">
        <f>D146*E146</f>
        <v>0</v>
      </c>
    </row>
    <row r="147" spans="1:6" s="358" customFormat="1">
      <c r="A147" s="353"/>
      <c r="B147" s="354"/>
      <c r="C147" s="355"/>
      <c r="D147" s="309"/>
      <c r="E147" s="356"/>
      <c r="F147" s="357"/>
    </row>
    <row r="148" spans="1:6" s="81" customFormat="1">
      <c r="A148" s="21">
        <v>6</v>
      </c>
      <c r="B148" s="306" t="s">
        <v>284</v>
      </c>
      <c r="C148" s="308"/>
      <c r="D148" s="309"/>
      <c r="E148" s="327"/>
      <c r="F148" s="328">
        <f>SUM(F142:F147)</f>
        <v>0</v>
      </c>
    </row>
    <row r="149" spans="1:6" s="81" customFormat="1">
      <c r="A149" s="108"/>
      <c r="B149" s="307"/>
      <c r="C149" s="308"/>
      <c r="D149" s="309"/>
      <c r="E149" s="327"/>
      <c r="F149" s="223"/>
    </row>
    <row r="150" spans="1:6">
      <c r="A150" s="21">
        <v>7</v>
      </c>
      <c r="B150" s="306" t="s">
        <v>21</v>
      </c>
      <c r="C150" s="25"/>
      <c r="D150" s="25"/>
      <c r="E150" s="25"/>
    </row>
    <row r="151" spans="1:6">
      <c r="A151" s="108"/>
      <c r="C151" s="308"/>
      <c r="D151" s="212"/>
      <c r="E151" s="114"/>
      <c r="F151" s="223"/>
    </row>
    <row r="152" spans="1:6" ht="89.25">
      <c r="A152" s="311" t="s">
        <v>210</v>
      </c>
      <c r="B152" s="317" t="s">
        <v>387</v>
      </c>
      <c r="C152" s="308"/>
      <c r="D152" s="212"/>
      <c r="E152" s="114"/>
      <c r="F152" s="223"/>
    </row>
    <row r="153" spans="1:6" s="10" customFormat="1">
      <c r="A153" s="108"/>
      <c r="B153" s="315" t="s">
        <v>34</v>
      </c>
      <c r="C153" s="74" t="s">
        <v>33</v>
      </c>
      <c r="D153" s="255">
        <v>436</v>
      </c>
      <c r="E153" s="236"/>
      <c r="F153" s="224">
        <f>D153*E153</f>
        <v>0</v>
      </c>
    </row>
    <row r="154" spans="1:6" s="10" customFormat="1">
      <c r="A154" s="108"/>
      <c r="B154" s="314"/>
      <c r="C154" s="63"/>
      <c r="D154" s="256"/>
      <c r="E154" s="114"/>
      <c r="F154" s="223"/>
    </row>
    <row r="155" spans="1:6" ht="114.75">
      <c r="A155" s="311" t="s">
        <v>518</v>
      </c>
      <c r="B155" s="317" t="s">
        <v>516</v>
      </c>
      <c r="C155" s="63"/>
      <c r="D155" s="212"/>
      <c r="E155" s="114"/>
      <c r="F155" s="223"/>
    </row>
    <row r="156" spans="1:6" s="10" customFormat="1">
      <c r="A156" s="311"/>
      <c r="B156" s="315" t="s">
        <v>517</v>
      </c>
      <c r="C156" s="74" t="s">
        <v>14</v>
      </c>
      <c r="D156" s="255">
        <v>1</v>
      </c>
      <c r="E156" s="236"/>
      <c r="F156" s="224">
        <f>D156*E156</f>
        <v>0</v>
      </c>
    </row>
    <row r="157" spans="1:6" s="10" customFormat="1">
      <c r="A157" s="115"/>
      <c r="B157" s="220"/>
      <c r="C157" s="125"/>
      <c r="D157" s="262"/>
      <c r="E157" s="114"/>
      <c r="F157" s="223"/>
    </row>
    <row r="158" spans="1:6" s="81" customFormat="1" ht="114.75">
      <c r="A158" s="359" t="s">
        <v>346</v>
      </c>
      <c r="B158" s="402" t="s">
        <v>388</v>
      </c>
      <c r="C158" s="360"/>
      <c r="D158" s="309"/>
      <c r="E158" s="356"/>
      <c r="F158" s="357"/>
    </row>
    <row r="159" spans="1:6" s="10" customFormat="1">
      <c r="A159" s="311"/>
      <c r="B159" s="313" t="s">
        <v>138</v>
      </c>
      <c r="C159" s="74" t="s">
        <v>139</v>
      </c>
      <c r="D159" s="255">
        <v>0.83</v>
      </c>
      <c r="E159" s="236"/>
      <c r="F159" s="224">
        <f>D159*E159</f>
        <v>0</v>
      </c>
    </row>
    <row r="160" spans="1:6" s="10" customFormat="1">
      <c r="A160" s="311"/>
      <c r="B160" s="314"/>
      <c r="C160" s="63"/>
      <c r="D160" s="256"/>
      <c r="E160" s="114"/>
      <c r="F160" s="223"/>
    </row>
    <row r="161" spans="1:9">
      <c r="A161" s="21">
        <v>7</v>
      </c>
      <c r="B161" s="306" t="s">
        <v>22</v>
      </c>
      <c r="C161" s="308"/>
      <c r="D161" s="309"/>
      <c r="E161" s="327"/>
      <c r="F161" s="328">
        <f>SUM(F151:F160)</f>
        <v>0</v>
      </c>
    </row>
    <row r="162" spans="1:9">
      <c r="A162" s="108"/>
      <c r="B162" s="307"/>
      <c r="C162" s="308"/>
      <c r="D162" s="309"/>
      <c r="E162" s="327"/>
      <c r="F162" s="223"/>
    </row>
    <row r="163" spans="1:9">
      <c r="A163" s="21">
        <v>8</v>
      </c>
      <c r="B163" s="306" t="s">
        <v>290</v>
      </c>
      <c r="C163" s="25"/>
      <c r="D163" s="25"/>
      <c r="E163" s="25"/>
    </row>
    <row r="164" spans="1:9">
      <c r="A164" s="108"/>
      <c r="B164" s="307"/>
      <c r="C164" s="308"/>
      <c r="D164" s="309"/>
      <c r="E164" s="112"/>
      <c r="F164" s="361"/>
    </row>
    <row r="165" spans="1:9" ht="114.75">
      <c r="A165" s="108" t="s">
        <v>285</v>
      </c>
      <c r="B165" s="403" t="s">
        <v>389</v>
      </c>
      <c r="C165" s="308"/>
      <c r="D165" s="212"/>
      <c r="E165" s="114"/>
      <c r="F165" s="223"/>
    </row>
    <row r="166" spans="1:9" s="10" customFormat="1">
      <c r="A166" s="108"/>
      <c r="B166" s="315" t="s">
        <v>243</v>
      </c>
      <c r="C166" s="74" t="s">
        <v>14</v>
      </c>
      <c r="D166" s="257">
        <v>17</v>
      </c>
      <c r="E166" s="236"/>
      <c r="F166" s="224">
        <f>D166*E166</f>
        <v>0</v>
      </c>
    </row>
    <row r="167" spans="1:9">
      <c r="A167" s="108"/>
      <c r="C167" s="308"/>
      <c r="D167" s="212"/>
      <c r="E167" s="114"/>
      <c r="F167" s="223"/>
    </row>
    <row r="168" spans="1:9" ht="210.95" customHeight="1">
      <c r="A168" s="108" t="s">
        <v>286</v>
      </c>
      <c r="B168" s="405" t="s">
        <v>535</v>
      </c>
      <c r="C168" s="308"/>
      <c r="D168" s="212"/>
      <c r="E168" s="114"/>
      <c r="F168" s="223"/>
    </row>
    <row r="169" spans="1:9" s="10" customFormat="1">
      <c r="A169" s="108"/>
      <c r="B169" s="315" t="s">
        <v>291</v>
      </c>
      <c r="C169" s="74" t="s">
        <v>14</v>
      </c>
      <c r="D169" s="257">
        <v>17</v>
      </c>
      <c r="E169" s="236"/>
      <c r="F169" s="224">
        <f>D169*E169</f>
        <v>0</v>
      </c>
      <c r="I169" s="362"/>
    </row>
    <row r="170" spans="1:9">
      <c r="A170" s="108"/>
      <c r="B170" s="314"/>
      <c r="C170" s="63"/>
      <c r="D170" s="212"/>
      <c r="E170" s="114"/>
      <c r="F170" s="223"/>
    </row>
    <row r="171" spans="1:9" ht="204">
      <c r="A171" s="108" t="s">
        <v>287</v>
      </c>
      <c r="B171" s="312" t="s">
        <v>536</v>
      </c>
      <c r="C171" s="308"/>
      <c r="D171" s="212"/>
      <c r="E171" s="114"/>
      <c r="F171" s="223"/>
    </row>
    <row r="172" spans="1:9" s="10" customFormat="1">
      <c r="A172" s="108"/>
      <c r="B172" s="315" t="s">
        <v>347</v>
      </c>
      <c r="C172" s="74" t="s">
        <v>14</v>
      </c>
      <c r="D172" s="257">
        <v>7</v>
      </c>
      <c r="E172" s="236"/>
      <c r="F172" s="224">
        <f>D172*E172</f>
        <v>0</v>
      </c>
    </row>
    <row r="173" spans="1:9" s="366" customFormat="1">
      <c r="A173" s="363"/>
      <c r="B173" s="364"/>
      <c r="C173" s="363"/>
      <c r="D173" s="268"/>
      <c r="E173" s="126"/>
      <c r="F173" s="365"/>
    </row>
    <row r="174" spans="1:9" ht="178.5">
      <c r="A174" s="108" t="s">
        <v>288</v>
      </c>
      <c r="B174" s="312" t="s">
        <v>537</v>
      </c>
      <c r="C174" s="308"/>
      <c r="D174" s="212"/>
      <c r="E174" s="114"/>
      <c r="F174" s="223"/>
    </row>
    <row r="175" spans="1:9" s="10" customFormat="1">
      <c r="A175" s="108"/>
      <c r="B175" s="315" t="s">
        <v>292</v>
      </c>
      <c r="C175" s="74" t="s">
        <v>14</v>
      </c>
      <c r="D175" s="257">
        <v>17</v>
      </c>
      <c r="E175" s="236"/>
      <c r="F175" s="224">
        <f>D175*E175</f>
        <v>0</v>
      </c>
    </row>
    <row r="176" spans="1:9" s="366" customFormat="1">
      <c r="A176" s="363"/>
      <c r="B176" s="364"/>
      <c r="C176" s="363"/>
      <c r="D176" s="268"/>
      <c r="E176" s="126"/>
      <c r="F176" s="365"/>
    </row>
    <row r="177" spans="1:6" ht="191.25">
      <c r="A177" s="108" t="s">
        <v>289</v>
      </c>
      <c r="B177" s="312" t="s">
        <v>538</v>
      </c>
      <c r="C177" s="308"/>
      <c r="D177" s="212"/>
      <c r="E177" s="114"/>
      <c r="F177" s="223"/>
    </row>
    <row r="178" spans="1:6" s="10" customFormat="1">
      <c r="A178" s="108"/>
      <c r="B178" s="315" t="s">
        <v>348</v>
      </c>
      <c r="C178" s="74" t="s">
        <v>14</v>
      </c>
      <c r="D178" s="257">
        <v>2</v>
      </c>
      <c r="E178" s="236"/>
      <c r="F178" s="224">
        <f>D178*E178</f>
        <v>0</v>
      </c>
    </row>
    <row r="179" spans="1:6">
      <c r="A179" s="108"/>
      <c r="B179" s="314"/>
      <c r="C179" s="63"/>
      <c r="D179" s="212"/>
      <c r="E179" s="114"/>
      <c r="F179" s="223"/>
    </row>
    <row r="180" spans="1:6" ht="191.25">
      <c r="A180" s="108" t="s">
        <v>349</v>
      </c>
      <c r="B180" s="312" t="s">
        <v>539</v>
      </c>
      <c r="C180" s="308"/>
      <c r="D180" s="212"/>
      <c r="E180" s="114"/>
      <c r="F180" s="223"/>
    </row>
    <row r="181" spans="1:6" s="10" customFormat="1">
      <c r="A181" s="108"/>
      <c r="B181" s="312" t="s">
        <v>390</v>
      </c>
      <c r="C181" s="74" t="s">
        <v>32</v>
      </c>
      <c r="D181" s="255">
        <v>720</v>
      </c>
      <c r="E181" s="236"/>
      <c r="F181" s="224">
        <f>D181*E181</f>
        <v>0</v>
      </c>
    </row>
    <row r="182" spans="1:6" s="10" customFormat="1" ht="25.5">
      <c r="A182" s="108"/>
      <c r="B182" s="312" t="s">
        <v>391</v>
      </c>
      <c r="C182" s="74" t="s">
        <v>32</v>
      </c>
      <c r="D182" s="255">
        <v>130</v>
      </c>
      <c r="E182" s="236"/>
      <c r="F182" s="224">
        <f>D182*E182</f>
        <v>0</v>
      </c>
    </row>
    <row r="183" spans="1:6">
      <c r="D183" s="212"/>
    </row>
    <row r="184" spans="1:6" ht="140.25">
      <c r="A184" s="311" t="s">
        <v>350</v>
      </c>
      <c r="B184" s="312" t="s">
        <v>392</v>
      </c>
      <c r="C184" s="308"/>
      <c r="D184" s="212"/>
      <c r="E184" s="114"/>
      <c r="F184" s="223"/>
    </row>
    <row r="185" spans="1:6" s="10" customFormat="1" ht="25.5">
      <c r="A185" s="108"/>
      <c r="B185" s="312" t="s">
        <v>540</v>
      </c>
      <c r="C185" s="74" t="s">
        <v>32</v>
      </c>
      <c r="D185" s="255">
        <v>35</v>
      </c>
      <c r="E185" s="236"/>
      <c r="F185" s="224">
        <f>D185*E185</f>
        <v>0</v>
      </c>
    </row>
    <row r="186" spans="1:6" s="10" customFormat="1" ht="25.5">
      <c r="A186" s="108"/>
      <c r="B186" s="312" t="s">
        <v>541</v>
      </c>
      <c r="C186" s="74" t="s">
        <v>32</v>
      </c>
      <c r="D186" s="255">
        <v>35</v>
      </c>
      <c r="E186" s="236"/>
      <c r="F186" s="224">
        <f>D186*E186</f>
        <v>0</v>
      </c>
    </row>
    <row r="187" spans="1:6">
      <c r="A187" s="108"/>
      <c r="C187" s="308"/>
      <c r="D187" s="212"/>
      <c r="E187" s="114"/>
      <c r="F187" s="223"/>
    </row>
    <row r="188" spans="1:6" ht="114.75">
      <c r="A188" s="108" t="s">
        <v>351</v>
      </c>
      <c r="B188" s="317" t="s">
        <v>542</v>
      </c>
      <c r="C188" s="308"/>
      <c r="D188" s="212"/>
      <c r="E188" s="114"/>
      <c r="F188" s="223"/>
    </row>
    <row r="189" spans="1:6" s="10" customFormat="1">
      <c r="A189" s="108"/>
      <c r="B189" s="315" t="s">
        <v>250</v>
      </c>
      <c r="C189" s="74" t="s">
        <v>31</v>
      </c>
      <c r="D189" s="255">
        <v>340</v>
      </c>
      <c r="E189" s="236"/>
      <c r="F189" s="224">
        <f>D189*E189</f>
        <v>0</v>
      </c>
    </row>
    <row r="190" spans="1:6" s="10" customFormat="1">
      <c r="A190" s="108"/>
      <c r="B190" s="315"/>
      <c r="C190" s="63"/>
      <c r="D190" s="256"/>
      <c r="E190" s="114"/>
      <c r="F190" s="223"/>
    </row>
    <row r="191" spans="1:6" s="10" customFormat="1">
      <c r="A191" s="108"/>
      <c r="B191" s="368"/>
      <c r="C191" s="63"/>
      <c r="D191" s="258"/>
      <c r="E191" s="114"/>
      <c r="F191" s="223"/>
    </row>
    <row r="192" spans="1:6" s="10" customFormat="1" ht="382.5">
      <c r="A192" s="311" t="s">
        <v>352</v>
      </c>
      <c r="B192" s="312" t="s">
        <v>543</v>
      </c>
      <c r="C192" s="308"/>
      <c r="D192" s="212"/>
      <c r="E192" s="114"/>
      <c r="F192" s="223"/>
    </row>
    <row r="193" spans="1:8" s="10" customFormat="1">
      <c r="A193" s="108"/>
      <c r="B193" s="315" t="s">
        <v>250</v>
      </c>
      <c r="C193" s="74" t="s">
        <v>31</v>
      </c>
      <c r="D193" s="255">
        <v>96</v>
      </c>
      <c r="E193" s="236"/>
      <c r="F193" s="224">
        <f>D193*E193</f>
        <v>0</v>
      </c>
      <c r="H193" s="406"/>
    </row>
    <row r="194" spans="1:8" s="10" customFormat="1">
      <c r="A194" s="108"/>
      <c r="B194" s="368"/>
      <c r="C194" s="63"/>
      <c r="D194" s="258"/>
      <c r="E194" s="114"/>
      <c r="F194" s="223"/>
    </row>
    <row r="195" spans="1:8" s="81" customFormat="1">
      <c r="A195" s="21">
        <v>8</v>
      </c>
      <c r="B195" s="306" t="s">
        <v>293</v>
      </c>
      <c r="C195" s="308"/>
      <c r="D195" s="309"/>
      <c r="E195" s="327"/>
      <c r="F195" s="328">
        <f>SUM(F166:F194)</f>
        <v>0</v>
      </c>
    </row>
    <row r="197" spans="1:8">
      <c r="B197" s="369" t="s">
        <v>294</v>
      </c>
      <c r="C197" s="128"/>
      <c r="D197" s="129"/>
      <c r="E197" s="343"/>
      <c r="F197" s="370"/>
    </row>
    <row r="198" spans="1:8">
      <c r="C198" s="128"/>
      <c r="D198" s="129"/>
      <c r="E198" s="343"/>
      <c r="F198" s="370"/>
    </row>
    <row r="199" spans="1:8">
      <c r="A199" s="131">
        <v>1</v>
      </c>
      <c r="B199" s="369" t="s">
        <v>15</v>
      </c>
      <c r="C199" s="132"/>
      <c r="D199" s="371"/>
      <c r="E199" s="372"/>
      <c r="F199" s="233">
        <f>F67</f>
        <v>0</v>
      </c>
    </row>
    <row r="200" spans="1:8">
      <c r="A200" s="131">
        <v>2</v>
      </c>
      <c r="B200" s="369" t="s">
        <v>13</v>
      </c>
      <c r="C200" s="132"/>
      <c r="D200" s="371"/>
      <c r="E200" s="372"/>
      <c r="F200" s="233">
        <f>F94</f>
        <v>0</v>
      </c>
    </row>
    <row r="201" spans="1:8">
      <c r="A201" s="131">
        <v>3</v>
      </c>
      <c r="B201" s="369" t="s">
        <v>276</v>
      </c>
      <c r="C201" s="132"/>
      <c r="D201" s="371"/>
      <c r="E201" s="372"/>
      <c r="F201" s="233">
        <f>F119</f>
        <v>0</v>
      </c>
    </row>
    <row r="202" spans="1:8">
      <c r="A202" s="131">
        <v>4</v>
      </c>
      <c r="B202" s="369" t="s">
        <v>78</v>
      </c>
      <c r="C202" s="132"/>
      <c r="D202" s="371"/>
      <c r="E202" s="372"/>
      <c r="F202" s="233">
        <f>F128</f>
        <v>0</v>
      </c>
    </row>
    <row r="203" spans="1:8" ht="25.5">
      <c r="A203" s="131">
        <v>5</v>
      </c>
      <c r="B203" s="369" t="s">
        <v>295</v>
      </c>
      <c r="C203" s="132"/>
      <c r="D203" s="371"/>
      <c r="E203" s="372"/>
      <c r="F203" s="233">
        <f>F138</f>
        <v>0</v>
      </c>
    </row>
    <row r="204" spans="1:8">
      <c r="A204" s="131">
        <v>6</v>
      </c>
      <c r="B204" s="369" t="s">
        <v>296</v>
      </c>
      <c r="C204" s="373"/>
      <c r="D204" s="374"/>
      <c r="E204" s="375"/>
      <c r="F204" s="233">
        <f>F148</f>
        <v>0</v>
      </c>
    </row>
    <row r="205" spans="1:8">
      <c r="A205" s="131">
        <v>7</v>
      </c>
      <c r="B205" s="369" t="s">
        <v>22</v>
      </c>
      <c r="C205" s="373"/>
      <c r="D205" s="374"/>
      <c r="E205" s="375"/>
      <c r="F205" s="233">
        <f>F161</f>
        <v>0</v>
      </c>
    </row>
    <row r="206" spans="1:8">
      <c r="A206" s="131">
        <v>8</v>
      </c>
      <c r="B206" s="369" t="s">
        <v>297</v>
      </c>
      <c r="C206" s="376"/>
      <c r="D206" s="371"/>
      <c r="E206" s="372"/>
      <c r="F206" s="233">
        <f>F195</f>
        <v>0</v>
      </c>
    </row>
    <row r="207" spans="1:8">
      <c r="C207" s="128"/>
      <c r="D207" s="129"/>
      <c r="E207" s="343"/>
      <c r="F207" s="234"/>
    </row>
    <row r="208" spans="1:8">
      <c r="B208" s="369" t="s">
        <v>298</v>
      </c>
      <c r="C208" s="128"/>
      <c r="D208" s="129"/>
      <c r="E208" s="343"/>
      <c r="F208" s="235">
        <f>SUM(F199:F206)</f>
        <v>0</v>
      </c>
    </row>
    <row r="209" spans="3:6">
      <c r="C209" s="128"/>
      <c r="D209" s="129"/>
      <c r="E209" s="343"/>
      <c r="F209" s="370"/>
    </row>
    <row r="210" spans="3:6">
      <c r="C210" s="128"/>
      <c r="D210" s="129"/>
      <c r="E210" s="343"/>
      <c r="F210" s="370"/>
    </row>
    <row r="217" spans="3:6">
      <c r="E217" s="377"/>
    </row>
    <row r="218" spans="3:6">
      <c r="E218" s="377"/>
    </row>
    <row r="219" spans="3:6">
      <c r="E219" s="377"/>
    </row>
  </sheetData>
  <sheetProtection algorithmName="SHA-512" hashValue="6T6UBYGOc/S1ZD1O4T6ihB8CloyIpCPhCs+wHUQR3UIizTMYATkOzbh05PcJYC+ylLoKiSowHUcMwaDl2BxwcQ==" saltValue="fV0R7wxSIEWxowODVO3VwA==" spinCount="100000" sheet="1" objects="1" scenarios="1" formatCells="0" formatColumns="0" formatRows="0"/>
  <mergeCells count="3">
    <mergeCell ref="A123:A124"/>
    <mergeCell ref="A3:F3"/>
    <mergeCell ref="H5:J5"/>
  </mergeCells>
  <pageMargins left="0.78740157480314965" right="0.39370078740157483" top="0.78740157480314965" bottom="0.78740157480314965" header="0.31496062992125984" footer="0.39370078740157483"/>
  <pageSetup paperSize="9" scale="95" orientation="portrait" r:id="rId1"/>
  <headerFooter>
    <oddHeader>&amp;C&amp;"-,Bold"&amp;A</oddHeader>
    <oddFooter>&amp;L&amp;"-,Regular"&amp;9Troškovnik - Rekonstrukcija nerazvrstane ceste na k.č. 2144/232 k.o. Crno&amp;R&amp;"-,Regular"&amp;9&amp;P</oddFooter>
  </headerFooter>
  <rowBreaks count="8" manualBreakCount="8">
    <brk id="68" max="16383" man="1"/>
    <brk id="95" max="16383" man="1"/>
    <brk id="120" max="5" man="1"/>
    <brk id="129" max="16383" man="1"/>
    <brk id="139" max="5" man="1"/>
    <brk id="149" max="16383" man="1"/>
    <brk id="162" max="5" man="1"/>
    <brk id="1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zoomScaleNormal="100" zoomScaleSheetLayoutView="100" workbookViewId="0">
      <pane ySplit="2" topLeftCell="A3" activePane="bottomLeft" state="frozen"/>
      <selection pane="bottomLeft" activeCell="F18" sqref="F18"/>
    </sheetView>
  </sheetViews>
  <sheetFormatPr defaultColWidth="9.140625" defaultRowHeight="12.75"/>
  <cols>
    <col min="1" max="1" width="5.85546875" style="96" customWidth="1"/>
    <col min="2" max="2" width="43" style="142" customWidth="1"/>
    <col min="3" max="3" width="6.85546875" style="98" bestFit="1" customWidth="1"/>
    <col min="4" max="4" width="10.140625" style="98" customWidth="1"/>
    <col min="5" max="5" width="13.85546875" style="91" customWidth="1"/>
    <col min="6" max="6" width="17.140625" style="240" customWidth="1"/>
    <col min="7" max="7" width="43.85546875" style="404" customWidth="1"/>
    <col min="8" max="13" width="9.140625" style="92"/>
    <col min="14" max="16384" width="9.140625" style="111"/>
  </cols>
  <sheetData>
    <row r="1" spans="1:7" ht="25.5">
      <c r="A1" s="21"/>
      <c r="B1" s="22" t="s">
        <v>241</v>
      </c>
      <c r="C1" s="23" t="s">
        <v>16</v>
      </c>
      <c r="D1" s="23" t="s">
        <v>17</v>
      </c>
      <c r="E1" s="24" t="s">
        <v>28</v>
      </c>
      <c r="F1" s="221" t="s">
        <v>29</v>
      </c>
    </row>
    <row r="2" spans="1:7" s="25" customFormat="1">
      <c r="A2" s="108"/>
      <c r="B2" s="38"/>
      <c r="C2" s="109"/>
      <c r="D2" s="109"/>
      <c r="E2" s="110"/>
      <c r="F2" s="222"/>
    </row>
    <row r="3" spans="1:7" ht="13.15" customHeight="1">
      <c r="A3" s="464" t="s">
        <v>310</v>
      </c>
      <c r="B3" s="465"/>
      <c r="C3" s="465"/>
      <c r="D3" s="465"/>
      <c r="E3" s="465"/>
      <c r="F3" s="466"/>
    </row>
    <row r="4" spans="1:7" s="92" customFormat="1">
      <c r="A4" s="467" t="s">
        <v>155</v>
      </c>
      <c r="B4" s="467"/>
      <c r="C4" s="467"/>
      <c r="D4" s="467"/>
      <c r="E4" s="467"/>
      <c r="F4" s="467"/>
      <c r="G4" s="404"/>
    </row>
    <row r="5" spans="1:7">
      <c r="A5" s="134">
        <v>1</v>
      </c>
      <c r="B5" s="135" t="s">
        <v>18</v>
      </c>
      <c r="C5" s="136"/>
      <c r="D5" s="136"/>
      <c r="E5" s="136"/>
    </row>
    <row r="6" spans="1:7">
      <c r="A6" s="137"/>
      <c r="B6" s="138"/>
      <c r="C6" s="97"/>
      <c r="D6" s="269"/>
      <c r="E6" s="139"/>
      <c r="F6" s="241"/>
    </row>
    <row r="7" spans="1:7" ht="165.75">
      <c r="A7" s="137" t="s">
        <v>57</v>
      </c>
      <c r="B7" s="140" t="s">
        <v>393</v>
      </c>
      <c r="C7" s="97"/>
      <c r="D7" s="269"/>
    </row>
    <row r="8" spans="1:7">
      <c r="A8" s="137"/>
      <c r="B8" s="141" t="s">
        <v>153</v>
      </c>
      <c r="C8" s="120" t="s">
        <v>32</v>
      </c>
      <c r="D8" s="261">
        <v>655</v>
      </c>
      <c r="E8" s="237"/>
      <c r="F8" s="227">
        <f>D8*E8</f>
        <v>0</v>
      </c>
    </row>
    <row r="9" spans="1:7">
      <c r="A9" s="137"/>
      <c r="B9" s="141" t="s">
        <v>154</v>
      </c>
      <c r="C9" s="120" t="s">
        <v>32</v>
      </c>
      <c r="D9" s="261">
        <v>100</v>
      </c>
      <c r="E9" s="237"/>
      <c r="F9" s="227">
        <f>D9*E9</f>
        <v>0</v>
      </c>
    </row>
    <row r="10" spans="1:7">
      <c r="A10" s="125"/>
      <c r="C10" s="119"/>
      <c r="D10" s="269"/>
    </row>
    <row r="11" spans="1:7" ht="76.5">
      <c r="A11" s="143" t="s">
        <v>58</v>
      </c>
      <c r="B11" s="378" t="s">
        <v>394</v>
      </c>
      <c r="C11" s="38"/>
      <c r="D11" s="270"/>
      <c r="E11" s="40"/>
      <c r="F11" s="242"/>
    </row>
    <row r="12" spans="1:7">
      <c r="A12" s="143"/>
      <c r="B12" s="379" t="s">
        <v>138</v>
      </c>
      <c r="C12" s="76" t="s">
        <v>139</v>
      </c>
      <c r="D12" s="214">
        <v>0.66</v>
      </c>
      <c r="E12" s="215"/>
      <c r="F12" s="228">
        <f>D12*E12</f>
        <v>0</v>
      </c>
    </row>
    <row r="13" spans="1:7">
      <c r="A13" s="97"/>
      <c r="C13" s="97"/>
      <c r="D13" s="269"/>
    </row>
    <row r="14" spans="1:7">
      <c r="A14" s="134">
        <v>1</v>
      </c>
      <c r="B14" s="135" t="s">
        <v>15</v>
      </c>
      <c r="C14" s="97"/>
      <c r="D14" s="269"/>
      <c r="E14" s="144"/>
      <c r="F14" s="243">
        <f>SUM(F8:F12)</f>
        <v>0</v>
      </c>
    </row>
    <row r="15" spans="1:7">
      <c r="A15" s="137"/>
      <c r="B15" s="145"/>
      <c r="C15" s="146"/>
      <c r="D15" s="269"/>
    </row>
    <row r="16" spans="1:7">
      <c r="A16" s="134">
        <v>2</v>
      </c>
      <c r="B16" s="135" t="s">
        <v>19</v>
      </c>
      <c r="C16" s="136"/>
      <c r="D16" s="271"/>
      <c r="E16" s="136"/>
    </row>
    <row r="17" spans="1:13">
      <c r="A17" s="137"/>
      <c r="C17" s="97"/>
      <c r="D17" s="269"/>
    </row>
    <row r="18" spans="1:13" ht="293.25">
      <c r="A18" s="137" t="s">
        <v>59</v>
      </c>
      <c r="B18" s="140" t="s">
        <v>395</v>
      </c>
      <c r="C18" s="147"/>
      <c r="D18" s="272"/>
      <c r="E18" s="144"/>
      <c r="F18" s="244"/>
    </row>
    <row r="19" spans="1:13" s="151" customFormat="1">
      <c r="A19" s="148"/>
      <c r="B19" s="149" t="s">
        <v>98</v>
      </c>
      <c r="C19" s="120" t="s">
        <v>33</v>
      </c>
      <c r="D19" s="261">
        <v>1533.4</v>
      </c>
      <c r="E19" s="279"/>
      <c r="F19" s="245">
        <f>E19*D19</f>
        <v>0</v>
      </c>
      <c r="G19" s="407"/>
      <c r="H19" s="150"/>
      <c r="I19" s="150"/>
      <c r="J19" s="150"/>
      <c r="K19" s="150"/>
      <c r="L19" s="150"/>
      <c r="M19" s="150"/>
    </row>
    <row r="20" spans="1:13">
      <c r="A20" s="148"/>
      <c r="B20" s="149" t="s">
        <v>99</v>
      </c>
      <c r="C20" s="120" t="s">
        <v>33</v>
      </c>
      <c r="D20" s="261">
        <v>132</v>
      </c>
      <c r="E20" s="279"/>
      <c r="F20" s="245">
        <f>E20*D20</f>
        <v>0</v>
      </c>
    </row>
    <row r="21" spans="1:13">
      <c r="A21" s="137"/>
      <c r="B21" s="141" t="s">
        <v>142</v>
      </c>
      <c r="C21" s="120" t="s">
        <v>33</v>
      </c>
      <c r="D21" s="261">
        <v>139.70000000000002</v>
      </c>
      <c r="E21" s="237"/>
      <c r="F21" s="245">
        <f>E21*D21</f>
        <v>0</v>
      </c>
    </row>
    <row r="22" spans="1:13">
      <c r="A22" s="148"/>
      <c r="B22" s="149" t="s">
        <v>158</v>
      </c>
      <c r="C22" s="120" t="s">
        <v>33</v>
      </c>
      <c r="D22" s="261">
        <v>211.20000000000002</v>
      </c>
      <c r="E22" s="279"/>
      <c r="F22" s="245">
        <f>E22*D22</f>
        <v>0</v>
      </c>
    </row>
    <row r="23" spans="1:13">
      <c r="A23" s="148"/>
      <c r="C23" s="97"/>
      <c r="D23" s="269"/>
      <c r="E23" s="152"/>
      <c r="F23" s="246"/>
    </row>
    <row r="24" spans="1:13" ht="114.75">
      <c r="A24" s="137" t="s">
        <v>60</v>
      </c>
      <c r="B24" s="140" t="s">
        <v>396</v>
      </c>
      <c r="C24" s="118"/>
      <c r="D24" s="271"/>
    </row>
    <row r="25" spans="1:13">
      <c r="A25" s="97"/>
      <c r="B25" s="149" t="s">
        <v>34</v>
      </c>
      <c r="C25" s="120" t="s">
        <v>33</v>
      </c>
      <c r="D25" s="261">
        <v>40</v>
      </c>
      <c r="E25" s="237"/>
      <c r="F25" s="227">
        <f>D25*E25</f>
        <v>0</v>
      </c>
    </row>
    <row r="26" spans="1:13">
      <c r="A26" s="137"/>
      <c r="C26" s="97"/>
      <c r="D26" s="271"/>
    </row>
    <row r="27" spans="1:13" ht="114.75">
      <c r="A27" s="137" t="s">
        <v>61</v>
      </c>
      <c r="B27" s="140" t="s">
        <v>397</v>
      </c>
      <c r="C27" s="118"/>
      <c r="D27" s="271"/>
    </row>
    <row r="28" spans="1:13">
      <c r="A28" s="97"/>
      <c r="B28" s="149" t="s">
        <v>231</v>
      </c>
      <c r="C28" s="120" t="s">
        <v>33</v>
      </c>
      <c r="D28" s="261">
        <v>301</v>
      </c>
      <c r="E28" s="237"/>
      <c r="F28" s="227">
        <f>D28*E28</f>
        <v>0</v>
      </c>
    </row>
    <row r="29" spans="1:13">
      <c r="A29" s="97"/>
      <c r="B29" s="149" t="s">
        <v>232</v>
      </c>
      <c r="C29" s="120" t="s">
        <v>33</v>
      </c>
      <c r="D29" s="261">
        <v>301</v>
      </c>
      <c r="E29" s="237"/>
      <c r="F29" s="227">
        <f>D29*E29</f>
        <v>0</v>
      </c>
    </row>
    <row r="30" spans="1:13">
      <c r="A30" s="97"/>
      <c r="C30" s="97"/>
      <c r="D30" s="269"/>
    </row>
    <row r="31" spans="1:13" ht="89.25">
      <c r="A31" s="109" t="s">
        <v>62</v>
      </c>
      <c r="B31" s="88" t="s">
        <v>398</v>
      </c>
      <c r="C31" s="38"/>
      <c r="D31" s="380"/>
      <c r="E31" s="41"/>
      <c r="F31" s="242"/>
    </row>
    <row r="32" spans="1:13">
      <c r="A32" s="109"/>
      <c r="B32" s="88" t="s">
        <v>156</v>
      </c>
      <c r="C32" s="22" t="s">
        <v>31</v>
      </c>
      <c r="D32" s="153">
        <v>590</v>
      </c>
      <c r="E32" s="154"/>
      <c r="F32" s="228">
        <f>D32*E32</f>
        <v>0</v>
      </c>
    </row>
    <row r="33" spans="1:13">
      <c r="A33" s="109"/>
      <c r="B33" s="88" t="s">
        <v>157</v>
      </c>
      <c r="C33" s="22" t="s">
        <v>31</v>
      </c>
      <c r="D33" s="153">
        <v>80</v>
      </c>
      <c r="E33" s="154"/>
      <c r="F33" s="228">
        <f>D33*E33</f>
        <v>0</v>
      </c>
    </row>
    <row r="34" spans="1:13">
      <c r="A34" s="109"/>
      <c r="B34" s="58"/>
      <c r="C34" s="38"/>
      <c r="D34" s="46"/>
      <c r="E34" s="47"/>
      <c r="F34" s="242"/>
    </row>
    <row r="35" spans="1:13" ht="140.25">
      <c r="A35" s="137" t="s">
        <v>63</v>
      </c>
      <c r="B35" s="140" t="s">
        <v>399</v>
      </c>
      <c r="C35" s="119"/>
      <c r="D35" s="271"/>
    </row>
    <row r="36" spans="1:13">
      <c r="A36" s="97"/>
      <c r="B36" s="149" t="s">
        <v>98</v>
      </c>
      <c r="C36" s="120" t="s">
        <v>33</v>
      </c>
      <c r="D36" s="261">
        <v>93</v>
      </c>
      <c r="E36" s="237"/>
      <c r="F36" s="227">
        <f>D36*E36</f>
        <v>0</v>
      </c>
    </row>
    <row r="37" spans="1:13">
      <c r="A37" s="97"/>
      <c r="C37" s="97"/>
      <c r="D37" s="269"/>
    </row>
    <row r="38" spans="1:13" ht="102">
      <c r="A38" s="137" t="s">
        <v>64</v>
      </c>
      <c r="B38" s="140" t="s">
        <v>400</v>
      </c>
      <c r="C38" s="119"/>
      <c r="D38" s="269"/>
    </row>
    <row r="39" spans="1:13">
      <c r="A39" s="97"/>
      <c r="B39" s="149" t="s">
        <v>98</v>
      </c>
      <c r="C39" s="120" t="s">
        <v>33</v>
      </c>
      <c r="D39" s="261">
        <v>380</v>
      </c>
      <c r="E39" s="237"/>
      <c r="F39" s="227">
        <f>D39*E39</f>
        <v>0</v>
      </c>
    </row>
    <row r="40" spans="1:13">
      <c r="A40" s="97"/>
      <c r="C40" s="97"/>
      <c r="D40" s="269"/>
    </row>
    <row r="41" spans="1:13" ht="204">
      <c r="A41" s="137" t="s">
        <v>65</v>
      </c>
      <c r="B41" s="88" t="s">
        <v>401</v>
      </c>
      <c r="C41" s="119"/>
      <c r="D41" s="269"/>
    </row>
    <row r="42" spans="1:13">
      <c r="A42" s="97"/>
      <c r="B42" s="149" t="s">
        <v>98</v>
      </c>
      <c r="C42" s="120" t="s">
        <v>33</v>
      </c>
      <c r="D42" s="261">
        <v>394.90000000000003</v>
      </c>
      <c r="E42" s="237"/>
      <c r="F42" s="227">
        <f>D42*E42</f>
        <v>0</v>
      </c>
    </row>
    <row r="43" spans="1:13">
      <c r="A43" s="148"/>
      <c r="B43" s="149" t="s">
        <v>99</v>
      </c>
      <c r="C43" s="120" t="s">
        <v>33</v>
      </c>
      <c r="D43" s="261">
        <v>132</v>
      </c>
      <c r="E43" s="279"/>
      <c r="F43" s="245">
        <f>E43*D43</f>
        <v>0</v>
      </c>
    </row>
    <row r="44" spans="1:13">
      <c r="A44" s="137"/>
      <c r="B44" s="141" t="s">
        <v>142</v>
      </c>
      <c r="C44" s="120" t="s">
        <v>33</v>
      </c>
      <c r="D44" s="261">
        <v>53.900000000000006</v>
      </c>
      <c r="E44" s="237"/>
      <c r="F44" s="245">
        <f>E44*D44</f>
        <v>0</v>
      </c>
    </row>
    <row r="45" spans="1:13">
      <c r="A45" s="148"/>
      <c r="B45" s="149" t="s">
        <v>159</v>
      </c>
      <c r="C45" s="120" t="s">
        <v>33</v>
      </c>
      <c r="D45" s="261">
        <v>189.20000000000002</v>
      </c>
      <c r="E45" s="279"/>
      <c r="F45" s="245">
        <f>E45*D45</f>
        <v>0</v>
      </c>
    </row>
    <row r="46" spans="1:13" s="155" customFormat="1">
      <c r="A46" s="97"/>
      <c r="B46" s="142"/>
      <c r="C46" s="97"/>
      <c r="D46" s="269"/>
      <c r="E46" s="91"/>
      <c r="F46" s="240"/>
      <c r="G46" s="404"/>
      <c r="H46" s="92"/>
      <c r="I46" s="92"/>
      <c r="J46" s="92"/>
      <c r="K46" s="92"/>
      <c r="L46" s="92"/>
      <c r="M46" s="92"/>
    </row>
    <row r="47" spans="1:13" s="155" customFormat="1" ht="279" customHeight="1">
      <c r="A47" s="137" t="s">
        <v>66</v>
      </c>
      <c r="B47" s="156" t="s">
        <v>514</v>
      </c>
      <c r="C47" s="381"/>
      <c r="D47" s="269"/>
      <c r="E47" s="91"/>
      <c r="F47" s="240"/>
      <c r="G47" s="404"/>
      <c r="H47" s="92"/>
      <c r="I47" s="92"/>
      <c r="J47" s="92"/>
      <c r="K47" s="92"/>
      <c r="L47" s="92"/>
      <c r="M47" s="92"/>
    </row>
    <row r="48" spans="1:13" s="155" customFormat="1" ht="25.5">
      <c r="A48" s="137"/>
      <c r="B48" s="382" t="s">
        <v>353</v>
      </c>
      <c r="C48" s="66" t="s">
        <v>33</v>
      </c>
      <c r="D48" s="261">
        <v>81.400000000000006</v>
      </c>
      <c r="E48" s="279"/>
      <c r="F48" s="245">
        <f>E48*D48</f>
        <v>0</v>
      </c>
      <c r="G48" s="404"/>
      <c r="H48" s="92"/>
      <c r="I48" s="92"/>
      <c r="J48" s="92"/>
      <c r="K48" s="92"/>
      <c r="L48" s="92"/>
      <c r="M48" s="92"/>
    </row>
    <row r="49" spans="1:6" ht="25.5">
      <c r="A49" s="148"/>
      <c r="B49" s="85" t="s">
        <v>354</v>
      </c>
      <c r="C49" s="66" t="s">
        <v>33</v>
      </c>
      <c r="D49" s="261">
        <v>82.5</v>
      </c>
      <c r="E49" s="279"/>
      <c r="F49" s="245">
        <f>E49*D49</f>
        <v>0</v>
      </c>
    </row>
    <row r="50" spans="1:6" ht="25.5">
      <c r="A50" s="148"/>
      <c r="B50" s="88" t="s">
        <v>183</v>
      </c>
      <c r="C50" s="66" t="s">
        <v>33</v>
      </c>
      <c r="D50" s="261">
        <v>6</v>
      </c>
      <c r="E50" s="279"/>
      <c r="F50" s="245">
        <f>E50*D50</f>
        <v>0</v>
      </c>
    </row>
    <row r="51" spans="1:6" ht="25.5">
      <c r="A51" s="137"/>
      <c r="B51" s="88" t="s">
        <v>184</v>
      </c>
      <c r="C51" s="66" t="s">
        <v>31</v>
      </c>
      <c r="D51" s="261">
        <v>484.00000000000006</v>
      </c>
      <c r="E51" s="237"/>
      <c r="F51" s="245">
        <f>E51*D51</f>
        <v>0</v>
      </c>
    </row>
    <row r="52" spans="1:6" ht="25.5">
      <c r="A52" s="148"/>
      <c r="B52" s="85" t="s">
        <v>355</v>
      </c>
      <c r="C52" s="66" t="s">
        <v>33</v>
      </c>
      <c r="D52" s="261">
        <v>11</v>
      </c>
      <c r="E52" s="279"/>
      <c r="F52" s="245">
        <f>E52*D52</f>
        <v>0</v>
      </c>
    </row>
    <row r="53" spans="1:6">
      <c r="A53" s="122"/>
      <c r="B53" s="145"/>
      <c r="C53" s="119"/>
      <c r="D53" s="269"/>
    </row>
    <row r="54" spans="1:6" ht="216.75">
      <c r="A54" s="137" t="s">
        <v>97</v>
      </c>
      <c r="B54" s="156" t="s">
        <v>515</v>
      </c>
      <c r="C54" s="381"/>
      <c r="D54" s="269"/>
    </row>
    <row r="55" spans="1:6" ht="25.5">
      <c r="A55" s="137"/>
      <c r="B55" s="382" t="s">
        <v>353</v>
      </c>
      <c r="C55" s="66" t="s">
        <v>33</v>
      </c>
      <c r="D55" s="261">
        <v>113.30000000000001</v>
      </c>
      <c r="E55" s="279"/>
      <c r="F55" s="245">
        <f>E55*D55</f>
        <v>0</v>
      </c>
    </row>
    <row r="56" spans="1:6" ht="25.5">
      <c r="A56" s="148"/>
      <c r="B56" s="85" t="s">
        <v>354</v>
      </c>
      <c r="C56" s="66" t="s">
        <v>33</v>
      </c>
      <c r="D56" s="261">
        <v>116.60000000000001</v>
      </c>
      <c r="E56" s="279"/>
      <c r="F56" s="245">
        <f>E56*D56</f>
        <v>0</v>
      </c>
    </row>
    <row r="57" spans="1:6" ht="25.5">
      <c r="A57" s="148"/>
      <c r="B57" s="88" t="s">
        <v>183</v>
      </c>
      <c r="C57" s="66" t="s">
        <v>33</v>
      </c>
      <c r="D57" s="261">
        <v>6</v>
      </c>
      <c r="E57" s="279"/>
      <c r="F57" s="245">
        <f>E57*D57</f>
        <v>0</v>
      </c>
    </row>
    <row r="58" spans="1:6" ht="25.5">
      <c r="A58" s="137"/>
      <c r="B58" s="85" t="s">
        <v>356</v>
      </c>
      <c r="C58" s="66" t="s">
        <v>31</v>
      </c>
      <c r="D58" s="261">
        <v>429.00000000000006</v>
      </c>
      <c r="E58" s="237"/>
      <c r="F58" s="245">
        <f>E58*D58</f>
        <v>0</v>
      </c>
    </row>
    <row r="59" spans="1:6">
      <c r="A59" s="122"/>
      <c r="B59" s="145"/>
      <c r="C59" s="119"/>
      <c r="D59" s="269"/>
    </row>
    <row r="60" spans="1:6" ht="111.4" customHeight="1">
      <c r="A60" s="137" t="s">
        <v>186</v>
      </c>
      <c r="B60" s="140" t="s">
        <v>570</v>
      </c>
      <c r="C60" s="119"/>
      <c r="D60" s="269"/>
    </row>
    <row r="61" spans="1:6">
      <c r="A61" s="97"/>
      <c r="B61" s="149" t="s">
        <v>34</v>
      </c>
      <c r="C61" s="120" t="s">
        <v>33</v>
      </c>
      <c r="D61" s="261">
        <v>2659</v>
      </c>
      <c r="E61" s="237"/>
      <c r="F61" s="227">
        <f>D61*E61</f>
        <v>0</v>
      </c>
    </row>
    <row r="62" spans="1:6">
      <c r="A62" s="383"/>
      <c r="B62" s="51"/>
      <c r="C62" s="384"/>
      <c r="D62" s="385"/>
      <c r="E62" s="385"/>
      <c r="F62" s="247"/>
    </row>
    <row r="63" spans="1:6">
      <c r="A63" s="134">
        <v>2</v>
      </c>
      <c r="B63" s="135" t="s">
        <v>13</v>
      </c>
      <c r="C63" s="97"/>
      <c r="D63" s="269"/>
      <c r="E63" s="144"/>
      <c r="F63" s="243">
        <f>SUM(F18:F62)</f>
        <v>0</v>
      </c>
    </row>
    <row r="64" spans="1:6">
      <c r="A64" s="137"/>
      <c r="B64" s="138"/>
      <c r="C64" s="97"/>
      <c r="D64" s="269"/>
      <c r="E64" s="144"/>
      <c r="F64" s="248"/>
    </row>
    <row r="65" spans="1:6">
      <c r="A65" s="134">
        <v>3</v>
      </c>
      <c r="B65" s="135" t="s">
        <v>100</v>
      </c>
      <c r="C65" s="136"/>
      <c r="D65" s="271"/>
      <c r="E65" s="136"/>
    </row>
    <row r="66" spans="1:6">
      <c r="A66" s="137"/>
      <c r="B66" s="138"/>
      <c r="C66" s="97"/>
      <c r="D66" s="269"/>
      <c r="E66" s="139"/>
      <c r="F66" s="241"/>
    </row>
    <row r="67" spans="1:6" ht="267.75">
      <c r="A67" s="137" t="s">
        <v>67</v>
      </c>
      <c r="B67" s="85" t="s">
        <v>522</v>
      </c>
      <c r="C67" s="97"/>
      <c r="D67" s="269"/>
    </row>
    <row r="68" spans="1:6" ht="25.5">
      <c r="A68" s="137"/>
      <c r="B68" s="88" t="s">
        <v>143</v>
      </c>
      <c r="C68" s="386" t="s">
        <v>14</v>
      </c>
      <c r="D68" s="387">
        <v>36</v>
      </c>
      <c r="E68" s="280"/>
      <c r="F68" s="249">
        <f>E68*D68</f>
        <v>0</v>
      </c>
    </row>
    <row r="69" spans="1:6">
      <c r="A69" s="137"/>
      <c r="B69" s="58"/>
      <c r="C69" s="30"/>
      <c r="D69" s="388"/>
      <c r="E69" s="35"/>
      <c r="F69" s="250"/>
    </row>
    <row r="70" spans="1:6" ht="63.75">
      <c r="A70" s="137" t="s">
        <v>68</v>
      </c>
      <c r="B70" s="85" t="s">
        <v>402</v>
      </c>
      <c r="C70" s="97"/>
      <c r="D70" s="269"/>
    </row>
    <row r="71" spans="1:6">
      <c r="A71" s="389"/>
      <c r="B71" s="88" t="s">
        <v>233</v>
      </c>
      <c r="C71" s="66" t="s">
        <v>33</v>
      </c>
      <c r="D71" s="157">
        <v>6.1</v>
      </c>
      <c r="E71" s="280"/>
      <c r="F71" s="249">
        <f>E71*D71</f>
        <v>0</v>
      </c>
    </row>
    <row r="72" spans="1:6">
      <c r="A72" s="158"/>
      <c r="B72" s="159"/>
      <c r="C72" s="160"/>
      <c r="D72" s="273"/>
      <c r="E72" s="161"/>
      <c r="F72" s="251"/>
    </row>
    <row r="73" spans="1:6" ht="63.75">
      <c r="A73" s="137" t="s">
        <v>69</v>
      </c>
      <c r="B73" s="85" t="s">
        <v>403</v>
      </c>
      <c r="C73" s="97"/>
      <c r="D73" s="269"/>
    </row>
    <row r="74" spans="1:6">
      <c r="A74" s="389"/>
      <c r="B74" s="88" t="s">
        <v>234</v>
      </c>
      <c r="C74" s="66" t="s">
        <v>33</v>
      </c>
      <c r="D74" s="157">
        <v>11</v>
      </c>
      <c r="E74" s="280"/>
      <c r="F74" s="249">
        <f>E74*D74</f>
        <v>0</v>
      </c>
    </row>
    <row r="75" spans="1:6" ht="25.5">
      <c r="A75" s="389"/>
      <c r="B75" s="88" t="s">
        <v>162</v>
      </c>
      <c r="C75" s="66" t="s">
        <v>35</v>
      </c>
      <c r="D75" s="157">
        <v>1134</v>
      </c>
      <c r="E75" s="280"/>
      <c r="F75" s="249">
        <f>D75*E75</f>
        <v>0</v>
      </c>
    </row>
    <row r="76" spans="1:6">
      <c r="A76" s="137"/>
      <c r="C76" s="97"/>
      <c r="D76" s="269"/>
    </row>
    <row r="77" spans="1:6" ht="216.75">
      <c r="A77" s="137" t="s">
        <v>84</v>
      </c>
      <c r="B77" s="88" t="s">
        <v>404</v>
      </c>
      <c r="C77" s="97"/>
      <c r="D77" s="269"/>
    </row>
    <row r="78" spans="1:6">
      <c r="A78" s="389"/>
      <c r="B78" s="88" t="s">
        <v>235</v>
      </c>
      <c r="C78" s="66" t="s">
        <v>33</v>
      </c>
      <c r="D78" s="157">
        <v>16</v>
      </c>
      <c r="E78" s="280"/>
      <c r="F78" s="249">
        <f>E78*D78</f>
        <v>0</v>
      </c>
    </row>
    <row r="79" spans="1:6" ht="38.25">
      <c r="A79" s="137"/>
      <c r="B79" s="88" t="s">
        <v>160</v>
      </c>
      <c r="C79" s="66" t="s">
        <v>35</v>
      </c>
      <c r="D79" s="157">
        <v>2781</v>
      </c>
      <c r="E79" s="280"/>
      <c r="F79" s="227">
        <f>E79*D79</f>
        <v>0</v>
      </c>
    </row>
    <row r="80" spans="1:6">
      <c r="A80" s="137"/>
      <c r="C80" s="97"/>
      <c r="D80" s="269"/>
    </row>
    <row r="81" spans="1:6" ht="140.25">
      <c r="A81" s="137" t="s">
        <v>85</v>
      </c>
      <c r="B81" s="88" t="s">
        <v>405</v>
      </c>
      <c r="C81" s="97"/>
      <c r="D81" s="269"/>
    </row>
    <row r="82" spans="1:6">
      <c r="A82" s="137"/>
      <c r="B82" s="88" t="s">
        <v>236</v>
      </c>
      <c r="C82" s="66" t="s">
        <v>33</v>
      </c>
      <c r="D82" s="157">
        <v>5.6</v>
      </c>
      <c r="E82" s="280"/>
      <c r="F82" s="249">
        <f>E82*D82</f>
        <v>0</v>
      </c>
    </row>
    <row r="83" spans="1:6" ht="38.25">
      <c r="A83" s="137"/>
      <c r="B83" s="88" t="s">
        <v>212</v>
      </c>
      <c r="C83" s="66" t="s">
        <v>35</v>
      </c>
      <c r="D83" s="157">
        <v>2160</v>
      </c>
      <c r="E83" s="390"/>
      <c r="F83" s="249">
        <f>E83*D83</f>
        <v>0</v>
      </c>
    </row>
    <row r="84" spans="1:6">
      <c r="A84" s="162"/>
      <c r="B84" s="51"/>
      <c r="C84" s="163"/>
      <c r="D84" s="391"/>
      <c r="E84" s="392"/>
      <c r="F84" s="393"/>
    </row>
    <row r="85" spans="1:6" ht="255">
      <c r="A85" s="137" t="s">
        <v>86</v>
      </c>
      <c r="B85" s="49" t="s">
        <v>406</v>
      </c>
      <c r="C85" s="97"/>
      <c r="D85" s="269"/>
    </row>
    <row r="86" spans="1:6" ht="15">
      <c r="A86" s="137"/>
      <c r="B86" s="49" t="s">
        <v>407</v>
      </c>
      <c r="C86" s="97"/>
      <c r="D86" s="269"/>
    </row>
    <row r="87" spans="1:6">
      <c r="A87" s="137"/>
      <c r="B87" s="49" t="s">
        <v>237</v>
      </c>
      <c r="C87" s="66" t="s">
        <v>33</v>
      </c>
      <c r="D87" s="164">
        <v>1.1000000000000001</v>
      </c>
      <c r="E87" s="280"/>
      <c r="F87" s="249">
        <f>D87*E87</f>
        <v>0</v>
      </c>
    </row>
    <row r="88" spans="1:6">
      <c r="A88" s="137"/>
      <c r="B88" s="49" t="s">
        <v>238</v>
      </c>
      <c r="C88" s="66" t="s">
        <v>33</v>
      </c>
      <c r="D88" s="164">
        <v>18.100000000000001</v>
      </c>
      <c r="E88" s="280"/>
      <c r="F88" s="249">
        <f>D88*E88</f>
        <v>0</v>
      </c>
    </row>
    <row r="89" spans="1:6">
      <c r="A89" s="137"/>
      <c r="B89" s="49" t="s">
        <v>239</v>
      </c>
      <c r="C89" s="66" t="s">
        <v>31</v>
      </c>
      <c r="D89" s="164">
        <v>109</v>
      </c>
      <c r="E89" s="280"/>
      <c r="F89" s="249">
        <f>D89*E89</f>
        <v>0</v>
      </c>
    </row>
    <row r="90" spans="1:6">
      <c r="A90" s="137"/>
      <c r="B90" s="49" t="s">
        <v>240</v>
      </c>
      <c r="C90" s="66" t="s">
        <v>35</v>
      </c>
      <c r="D90" s="164">
        <v>1920</v>
      </c>
      <c r="E90" s="280"/>
      <c r="F90" s="249">
        <f>D90*E90</f>
        <v>0</v>
      </c>
    </row>
    <row r="91" spans="1:6">
      <c r="A91" s="162"/>
      <c r="B91" s="51"/>
      <c r="C91" s="163"/>
      <c r="D91" s="391"/>
      <c r="E91" s="392"/>
      <c r="F91" s="393"/>
    </row>
    <row r="92" spans="1:6" ht="255">
      <c r="A92" s="137" t="s">
        <v>87</v>
      </c>
      <c r="B92" s="49" t="s">
        <v>408</v>
      </c>
      <c r="C92" s="97"/>
      <c r="D92" s="269"/>
    </row>
    <row r="93" spans="1:6" ht="15">
      <c r="A93" s="137"/>
      <c r="B93" s="49" t="s">
        <v>407</v>
      </c>
      <c r="C93" s="97"/>
      <c r="D93" s="269"/>
    </row>
    <row r="94" spans="1:6">
      <c r="A94" s="137"/>
      <c r="B94" s="49" t="s">
        <v>237</v>
      </c>
      <c r="C94" s="66" t="s">
        <v>33</v>
      </c>
      <c r="D94" s="164">
        <v>1.1000000000000001</v>
      </c>
      <c r="E94" s="280"/>
      <c r="F94" s="249">
        <f>D94*E94</f>
        <v>0</v>
      </c>
    </row>
    <row r="95" spans="1:6">
      <c r="A95" s="137"/>
      <c r="B95" s="49" t="s">
        <v>238</v>
      </c>
      <c r="C95" s="66" t="s">
        <v>33</v>
      </c>
      <c r="D95" s="164">
        <v>20</v>
      </c>
      <c r="E95" s="280"/>
      <c r="F95" s="249">
        <f>D95*E95</f>
        <v>0</v>
      </c>
    </row>
    <row r="96" spans="1:6">
      <c r="A96" s="137"/>
      <c r="B96" s="49" t="s">
        <v>239</v>
      </c>
      <c r="C96" s="66" t="s">
        <v>31</v>
      </c>
      <c r="D96" s="164">
        <v>114</v>
      </c>
      <c r="E96" s="280"/>
      <c r="F96" s="249">
        <f>D96*E96</f>
        <v>0</v>
      </c>
    </row>
    <row r="97" spans="1:6">
      <c r="A97" s="137"/>
      <c r="B97" s="49" t="s">
        <v>240</v>
      </c>
      <c r="C97" s="66" t="s">
        <v>35</v>
      </c>
      <c r="D97" s="164">
        <v>2110</v>
      </c>
      <c r="E97" s="280"/>
      <c r="F97" s="249">
        <f>D97*E97</f>
        <v>0</v>
      </c>
    </row>
    <row r="98" spans="1:6">
      <c r="A98" s="137"/>
      <c r="B98" s="88"/>
      <c r="C98" s="36"/>
      <c r="D98" s="27"/>
      <c r="E98" s="28"/>
      <c r="F98" s="250"/>
    </row>
    <row r="99" spans="1:6" ht="102">
      <c r="A99" s="137" t="s">
        <v>113</v>
      </c>
      <c r="B99" s="88" t="s">
        <v>409</v>
      </c>
      <c r="C99" s="137"/>
      <c r="D99" s="274"/>
      <c r="E99" s="165"/>
      <c r="F99" s="252"/>
    </row>
    <row r="100" spans="1:6" ht="25.5">
      <c r="A100" s="137"/>
      <c r="B100" s="88" t="s">
        <v>143</v>
      </c>
      <c r="C100" s="166" t="s">
        <v>33</v>
      </c>
      <c r="D100" s="394">
        <v>29</v>
      </c>
      <c r="E100" s="395"/>
      <c r="F100" s="396">
        <f>E100*D100</f>
        <v>0</v>
      </c>
    </row>
    <row r="101" spans="1:6">
      <c r="A101" s="383"/>
      <c r="B101" s="51"/>
      <c r="C101" s="384"/>
      <c r="D101" s="385"/>
      <c r="E101" s="385"/>
      <c r="F101" s="247"/>
    </row>
    <row r="102" spans="1:6" ht="127.5">
      <c r="A102" s="162" t="s">
        <v>164</v>
      </c>
      <c r="B102" s="101" t="s">
        <v>410</v>
      </c>
      <c r="C102" s="163"/>
      <c r="D102" s="391"/>
      <c r="E102" s="392"/>
      <c r="F102" s="393"/>
    </row>
    <row r="103" spans="1:6">
      <c r="A103" s="162"/>
      <c r="B103" s="61" t="s">
        <v>185</v>
      </c>
      <c r="C103" s="68" t="s">
        <v>14</v>
      </c>
      <c r="D103" s="397">
        <v>4</v>
      </c>
      <c r="E103" s="398"/>
      <c r="F103" s="399">
        <f>D103*E103</f>
        <v>0</v>
      </c>
    </row>
    <row r="104" spans="1:6">
      <c r="A104" s="383"/>
      <c r="B104" s="51"/>
      <c r="C104" s="384"/>
      <c r="D104" s="385"/>
      <c r="E104" s="385"/>
      <c r="F104" s="247"/>
    </row>
    <row r="105" spans="1:6" ht="25.5">
      <c r="A105" s="134">
        <v>3</v>
      </c>
      <c r="B105" s="135" t="s">
        <v>101</v>
      </c>
      <c r="C105" s="97"/>
      <c r="D105" s="269"/>
      <c r="E105" s="144"/>
      <c r="F105" s="243">
        <f>SUM(F66:F103)</f>
        <v>0</v>
      </c>
    </row>
    <row r="106" spans="1:6">
      <c r="A106" s="122"/>
      <c r="B106" s="145"/>
      <c r="C106" s="119"/>
      <c r="D106" s="269"/>
      <c r="E106" s="136"/>
    </row>
    <row r="107" spans="1:6">
      <c r="A107" s="134">
        <v>4</v>
      </c>
      <c r="B107" s="135" t="s">
        <v>77</v>
      </c>
      <c r="C107" s="136"/>
      <c r="D107" s="271"/>
      <c r="E107" s="136"/>
    </row>
    <row r="108" spans="1:6">
      <c r="A108" s="137"/>
      <c r="B108" s="138"/>
      <c r="C108" s="97"/>
      <c r="D108" s="269"/>
      <c r="E108" s="139"/>
      <c r="F108" s="241"/>
    </row>
    <row r="109" spans="1:6" ht="76.5">
      <c r="A109" s="137" t="s">
        <v>70</v>
      </c>
      <c r="B109" s="400" t="s">
        <v>411</v>
      </c>
      <c r="C109" s="97"/>
      <c r="D109" s="269"/>
    </row>
    <row r="110" spans="1:6">
      <c r="A110" s="137"/>
      <c r="B110" s="149" t="s">
        <v>102</v>
      </c>
      <c r="C110" s="120" t="s">
        <v>14</v>
      </c>
      <c r="D110" s="275">
        <v>27</v>
      </c>
      <c r="E110" s="237"/>
      <c r="F110" s="227">
        <f>D110*E110</f>
        <v>0</v>
      </c>
    </row>
    <row r="111" spans="1:6">
      <c r="A111" s="137"/>
      <c r="C111" s="97"/>
      <c r="D111" s="269"/>
    </row>
    <row r="112" spans="1:6" ht="102">
      <c r="A112" s="137" t="s">
        <v>71</v>
      </c>
      <c r="B112" s="400" t="s">
        <v>412</v>
      </c>
      <c r="C112" s="97"/>
      <c r="D112" s="269"/>
    </row>
    <row r="113" spans="1:7">
      <c r="A113" s="137"/>
      <c r="B113" s="149" t="s">
        <v>102</v>
      </c>
      <c r="C113" s="120" t="s">
        <v>14</v>
      </c>
      <c r="D113" s="275">
        <v>27</v>
      </c>
      <c r="E113" s="237"/>
      <c r="F113" s="227">
        <f>D113*E113</f>
        <v>0</v>
      </c>
    </row>
    <row r="114" spans="1:7">
      <c r="A114" s="167"/>
      <c r="B114" s="159"/>
      <c r="C114" s="168"/>
      <c r="D114" s="269"/>
      <c r="E114" s="170"/>
      <c r="F114" s="253"/>
    </row>
    <row r="115" spans="1:7" ht="409.5">
      <c r="A115" s="137" t="s">
        <v>75</v>
      </c>
      <c r="B115" s="85" t="s">
        <v>544</v>
      </c>
      <c r="C115" s="97"/>
      <c r="D115" s="269"/>
      <c r="G115" s="401"/>
    </row>
    <row r="116" spans="1:7">
      <c r="A116" s="137"/>
      <c r="B116" s="171" t="s">
        <v>129</v>
      </c>
      <c r="C116" s="89"/>
      <c r="D116" s="276"/>
    </row>
    <row r="117" spans="1:7">
      <c r="A117" s="137"/>
      <c r="B117" s="172" t="s">
        <v>130</v>
      </c>
      <c r="C117" s="94"/>
      <c r="D117" s="277"/>
    </row>
    <row r="118" spans="1:7">
      <c r="A118" s="137"/>
      <c r="B118" s="172" t="s">
        <v>131</v>
      </c>
      <c r="C118" s="94"/>
      <c r="D118" s="277"/>
    </row>
    <row r="119" spans="1:7">
      <c r="A119" s="137"/>
      <c r="B119" s="142" t="s">
        <v>132</v>
      </c>
      <c r="C119" s="89"/>
      <c r="D119" s="276"/>
    </row>
    <row r="120" spans="1:7">
      <c r="A120" s="137"/>
      <c r="B120" s="61" t="s">
        <v>89</v>
      </c>
      <c r="C120" s="120" t="s">
        <v>14</v>
      </c>
      <c r="D120" s="275">
        <v>27</v>
      </c>
      <c r="E120" s="237"/>
      <c r="F120" s="227">
        <f>D120*E120</f>
        <v>0</v>
      </c>
    </row>
    <row r="121" spans="1:7">
      <c r="A121" s="167"/>
      <c r="B121" s="159"/>
      <c r="C121" s="168"/>
      <c r="D121" s="269"/>
      <c r="E121" s="170"/>
      <c r="F121" s="253"/>
    </row>
    <row r="122" spans="1:7" ht="204">
      <c r="A122" s="137" t="s">
        <v>76</v>
      </c>
      <c r="B122" s="400" t="s">
        <v>545</v>
      </c>
      <c r="C122" s="97"/>
      <c r="D122" s="269"/>
    </row>
    <row r="123" spans="1:7">
      <c r="A123" s="137"/>
      <c r="B123" s="61" t="s">
        <v>144</v>
      </c>
      <c r="C123" s="120" t="s">
        <v>14</v>
      </c>
      <c r="D123" s="275">
        <v>36</v>
      </c>
      <c r="E123" s="237"/>
      <c r="F123" s="227">
        <f>D123*E123</f>
        <v>0</v>
      </c>
    </row>
    <row r="124" spans="1:7">
      <c r="A124" s="167"/>
      <c r="B124" s="159"/>
      <c r="C124" s="168"/>
      <c r="D124" s="269"/>
      <c r="E124" s="170"/>
      <c r="F124" s="253"/>
    </row>
    <row r="125" spans="1:7">
      <c r="A125" s="134">
        <v>4</v>
      </c>
      <c r="B125" s="135" t="s">
        <v>78</v>
      </c>
      <c r="C125" s="97"/>
      <c r="D125" s="269"/>
      <c r="E125" s="144"/>
      <c r="F125" s="243">
        <f>SUM(F108:F123)</f>
        <v>0</v>
      </c>
    </row>
    <row r="126" spans="1:7">
      <c r="A126" s="173"/>
      <c r="B126" s="138"/>
      <c r="C126" s="97"/>
      <c r="D126" s="269"/>
      <c r="E126" s="144"/>
      <c r="F126" s="248"/>
    </row>
    <row r="127" spans="1:7">
      <c r="A127" s="134">
        <v>5</v>
      </c>
      <c r="B127" s="135" t="s">
        <v>90</v>
      </c>
      <c r="C127" s="136"/>
      <c r="D127" s="271"/>
      <c r="E127" s="136"/>
    </row>
    <row r="128" spans="1:7">
      <c r="A128" s="148"/>
      <c r="C128" s="97"/>
      <c r="D128" s="269"/>
    </row>
    <row r="129" spans="1:6" ht="102">
      <c r="A129" s="148"/>
      <c r="B129" s="88" t="s">
        <v>568</v>
      </c>
      <c r="C129" s="97"/>
      <c r="D129" s="269"/>
    </row>
    <row r="130" spans="1:6" ht="89.25">
      <c r="A130" s="137" t="s">
        <v>72</v>
      </c>
      <c r="B130" s="140" t="s">
        <v>546</v>
      </c>
      <c r="C130" s="97"/>
      <c r="D130" s="269"/>
    </row>
    <row r="131" spans="1:6">
      <c r="A131" s="137"/>
      <c r="B131" s="149" t="s">
        <v>163</v>
      </c>
      <c r="C131" s="120" t="s">
        <v>32</v>
      </c>
      <c r="D131" s="261">
        <v>655</v>
      </c>
      <c r="E131" s="237"/>
      <c r="F131" s="227">
        <f>D131*E131</f>
        <v>0</v>
      </c>
    </row>
    <row r="132" spans="1:6">
      <c r="A132" s="137"/>
      <c r="B132" s="149" t="s">
        <v>152</v>
      </c>
      <c r="C132" s="120" t="s">
        <v>32</v>
      </c>
      <c r="D132" s="261">
        <v>100</v>
      </c>
      <c r="E132" s="237"/>
      <c r="F132" s="227">
        <f>D132*E132</f>
        <v>0</v>
      </c>
    </row>
    <row r="133" spans="1:6">
      <c r="A133" s="137"/>
      <c r="B133" s="149" t="s">
        <v>521</v>
      </c>
      <c r="C133" s="120" t="s">
        <v>14</v>
      </c>
      <c r="D133" s="261">
        <v>36</v>
      </c>
      <c r="E133" s="237"/>
      <c r="F133" s="227">
        <f>D133*E133</f>
        <v>0</v>
      </c>
    </row>
    <row r="134" spans="1:6">
      <c r="A134" s="148"/>
      <c r="C134" s="97"/>
      <c r="D134" s="269"/>
    </row>
    <row r="135" spans="1:6" ht="76.5">
      <c r="A135" s="137" t="s">
        <v>73</v>
      </c>
      <c r="B135" s="174" t="s">
        <v>413</v>
      </c>
      <c r="C135" s="97"/>
      <c r="D135" s="269"/>
    </row>
    <row r="136" spans="1:6">
      <c r="A136" s="137"/>
      <c r="B136" s="149" t="s">
        <v>163</v>
      </c>
      <c r="C136" s="120" t="s">
        <v>32</v>
      </c>
      <c r="D136" s="261">
        <v>655</v>
      </c>
      <c r="E136" s="237"/>
      <c r="F136" s="227">
        <f>D136*E136</f>
        <v>0</v>
      </c>
    </row>
    <row r="137" spans="1:6">
      <c r="A137" s="148"/>
      <c r="B137" s="149" t="s">
        <v>152</v>
      </c>
      <c r="C137" s="120" t="s">
        <v>32</v>
      </c>
      <c r="D137" s="261">
        <v>100</v>
      </c>
      <c r="E137" s="237"/>
      <c r="F137" s="227">
        <f>D137*E137</f>
        <v>0</v>
      </c>
    </row>
    <row r="138" spans="1:6">
      <c r="A138" s="137"/>
      <c r="B138" s="149" t="s">
        <v>521</v>
      </c>
      <c r="C138" s="120" t="s">
        <v>14</v>
      </c>
      <c r="D138" s="261">
        <v>36</v>
      </c>
      <c r="E138" s="237"/>
      <c r="F138" s="227">
        <f>D138*E138</f>
        <v>0</v>
      </c>
    </row>
    <row r="139" spans="1:6">
      <c r="A139" s="148"/>
      <c r="C139" s="97"/>
      <c r="D139" s="269"/>
    </row>
    <row r="140" spans="1:6" ht="267.75">
      <c r="A140" s="137" t="s">
        <v>79</v>
      </c>
      <c r="B140" s="140" t="s">
        <v>414</v>
      </c>
      <c r="C140" s="97"/>
      <c r="D140" s="269"/>
    </row>
    <row r="141" spans="1:6">
      <c r="A141" s="137"/>
      <c r="B141" s="171" t="s">
        <v>129</v>
      </c>
      <c r="C141" s="89"/>
      <c r="D141" s="276"/>
    </row>
    <row r="142" spans="1:6">
      <c r="A142" s="137"/>
      <c r="B142" s="172" t="s">
        <v>130</v>
      </c>
      <c r="C142" s="94"/>
      <c r="D142" s="277"/>
    </row>
    <row r="143" spans="1:6">
      <c r="A143" s="137"/>
      <c r="B143" s="172" t="s">
        <v>131</v>
      </c>
      <c r="C143" s="94"/>
      <c r="D143" s="277"/>
    </row>
    <row r="144" spans="1:6">
      <c r="A144" s="137"/>
      <c r="B144" s="142" t="s">
        <v>132</v>
      </c>
      <c r="C144" s="97"/>
      <c r="D144" s="269"/>
    </row>
    <row r="145" spans="1:6">
      <c r="A145" s="148"/>
      <c r="B145" s="149" t="s">
        <v>133</v>
      </c>
      <c r="C145" s="120" t="s">
        <v>14</v>
      </c>
      <c r="D145" s="275">
        <v>27</v>
      </c>
      <c r="E145" s="237"/>
      <c r="F145" s="227">
        <f>D145*E145</f>
        <v>0</v>
      </c>
    </row>
    <row r="146" spans="1:6">
      <c r="A146" s="148"/>
      <c r="C146" s="97"/>
      <c r="D146" s="269"/>
    </row>
    <row r="147" spans="1:6" ht="102">
      <c r="A147" s="137" t="s">
        <v>80</v>
      </c>
      <c r="B147" s="140" t="s">
        <v>415</v>
      </c>
      <c r="C147" s="97"/>
      <c r="D147" s="269"/>
    </row>
    <row r="148" spans="1:6">
      <c r="A148" s="137"/>
      <c r="B148" s="171" t="s">
        <v>129</v>
      </c>
      <c r="C148" s="89"/>
      <c r="D148" s="276"/>
    </row>
    <row r="149" spans="1:6">
      <c r="A149" s="137"/>
      <c r="B149" s="172" t="s">
        <v>130</v>
      </c>
      <c r="C149" s="94"/>
      <c r="D149" s="277"/>
    </row>
    <row r="150" spans="1:6">
      <c r="A150" s="137"/>
      <c r="B150" s="172" t="s">
        <v>131</v>
      </c>
      <c r="C150" s="94"/>
      <c r="D150" s="277"/>
    </row>
    <row r="151" spans="1:6">
      <c r="A151" s="137"/>
      <c r="B151" s="142" t="s">
        <v>132</v>
      </c>
      <c r="C151" s="97"/>
      <c r="D151" s="269"/>
    </row>
    <row r="152" spans="1:6">
      <c r="A152" s="148"/>
      <c r="B152" s="149" t="s">
        <v>133</v>
      </c>
      <c r="C152" s="120" t="s">
        <v>14</v>
      </c>
      <c r="D152" s="275">
        <v>27</v>
      </c>
      <c r="E152" s="237"/>
      <c r="F152" s="227">
        <f>D152*E152</f>
        <v>0</v>
      </c>
    </row>
    <row r="153" spans="1:6">
      <c r="A153" s="148"/>
      <c r="C153" s="97"/>
      <c r="D153" s="278"/>
    </row>
    <row r="154" spans="1:6" ht="127.5">
      <c r="A154" s="137" t="s">
        <v>149</v>
      </c>
      <c r="B154" s="140" t="s">
        <v>416</v>
      </c>
      <c r="C154" s="97"/>
      <c r="D154" s="269"/>
    </row>
    <row r="155" spans="1:6">
      <c r="A155" s="137"/>
      <c r="B155" s="149" t="s">
        <v>118</v>
      </c>
      <c r="C155" s="120" t="s">
        <v>32</v>
      </c>
      <c r="D155" s="261">
        <v>655</v>
      </c>
      <c r="E155" s="237"/>
      <c r="F155" s="227">
        <f>D155*E155</f>
        <v>0</v>
      </c>
    </row>
    <row r="156" spans="1:6">
      <c r="A156" s="137"/>
      <c r="B156" s="149" t="s">
        <v>150</v>
      </c>
      <c r="C156" s="120" t="s">
        <v>32</v>
      </c>
      <c r="D156" s="261">
        <v>100</v>
      </c>
      <c r="E156" s="237"/>
      <c r="F156" s="227">
        <f>D156*E156</f>
        <v>0</v>
      </c>
    </row>
    <row r="157" spans="1:6">
      <c r="A157" s="148"/>
      <c r="C157" s="97"/>
      <c r="D157" s="278"/>
    </row>
    <row r="158" spans="1:6">
      <c r="A158" s="134">
        <v>5</v>
      </c>
      <c r="B158" s="135" t="s">
        <v>94</v>
      </c>
      <c r="C158" s="97"/>
      <c r="D158" s="269"/>
      <c r="E158" s="144"/>
      <c r="F158" s="243">
        <f>SUM(F128:F156)</f>
        <v>0</v>
      </c>
    </row>
    <row r="159" spans="1:6">
      <c r="A159" s="137"/>
      <c r="C159" s="97"/>
      <c r="D159" s="269"/>
    </row>
    <row r="160" spans="1:6">
      <c r="A160" s="134">
        <v>6</v>
      </c>
      <c r="B160" s="135" t="s">
        <v>21</v>
      </c>
      <c r="C160" s="136"/>
      <c r="D160" s="271"/>
      <c r="E160" s="136"/>
    </row>
    <row r="161" spans="1:6">
      <c r="A161" s="173"/>
      <c r="B161" s="138"/>
      <c r="C161" s="97"/>
      <c r="D161" s="269"/>
      <c r="E161" s="144"/>
      <c r="F161" s="244"/>
    </row>
    <row r="162" spans="1:6" ht="114.75">
      <c r="A162" s="175" t="s">
        <v>74</v>
      </c>
      <c r="B162" s="174" t="s">
        <v>417</v>
      </c>
      <c r="C162" s="176"/>
      <c r="D162" s="269"/>
      <c r="E162" s="170"/>
      <c r="F162" s="253"/>
    </row>
    <row r="163" spans="1:6">
      <c r="A163" s="137"/>
      <c r="B163" s="141" t="s">
        <v>118</v>
      </c>
      <c r="C163" s="120" t="s">
        <v>32</v>
      </c>
      <c r="D163" s="261">
        <v>655</v>
      </c>
      <c r="E163" s="237"/>
      <c r="F163" s="227">
        <f>D163*E163</f>
        <v>0</v>
      </c>
    </row>
    <row r="164" spans="1:6">
      <c r="A164" s="137"/>
      <c r="B164" s="149" t="s">
        <v>150</v>
      </c>
      <c r="C164" s="120" t="s">
        <v>32</v>
      </c>
      <c r="D164" s="261">
        <v>100</v>
      </c>
      <c r="E164" s="237"/>
      <c r="F164" s="227">
        <f>D164*E164</f>
        <v>0</v>
      </c>
    </row>
    <row r="165" spans="1:6">
      <c r="A165" s="137"/>
      <c r="C165" s="97"/>
      <c r="D165" s="269"/>
    </row>
    <row r="166" spans="1:6">
      <c r="A166" s="134">
        <v>6</v>
      </c>
      <c r="B166" s="135" t="s">
        <v>22</v>
      </c>
      <c r="C166" s="97"/>
      <c r="D166" s="269"/>
      <c r="E166" s="144"/>
      <c r="F166" s="243">
        <f>SUM(F162:F164)</f>
        <v>0</v>
      </c>
    </row>
    <row r="167" spans="1:6">
      <c r="A167" s="167"/>
      <c r="B167" s="159"/>
      <c r="C167" s="168"/>
      <c r="D167" s="169"/>
      <c r="E167" s="170"/>
      <c r="F167" s="253"/>
    </row>
    <row r="168" spans="1:6">
      <c r="A168" s="177"/>
      <c r="B168" s="140" t="s">
        <v>146</v>
      </c>
    </row>
    <row r="169" spans="1:6">
      <c r="A169" s="177"/>
    </row>
    <row r="170" spans="1:6">
      <c r="A170" s="178">
        <v>1</v>
      </c>
      <c r="B170" s="140" t="s">
        <v>15</v>
      </c>
      <c r="C170" s="179"/>
      <c r="D170" s="180"/>
      <c r="E170" s="181"/>
      <c r="F170" s="254">
        <f>F14</f>
        <v>0</v>
      </c>
    </row>
    <row r="171" spans="1:6">
      <c r="A171" s="178">
        <v>2</v>
      </c>
      <c r="B171" s="140" t="s">
        <v>13</v>
      </c>
      <c r="C171" s="179"/>
      <c r="D171" s="180"/>
      <c r="E171" s="181"/>
      <c r="F171" s="254">
        <f>F63</f>
        <v>0</v>
      </c>
    </row>
    <row r="172" spans="1:6" ht="25.5">
      <c r="A172" s="178">
        <v>3</v>
      </c>
      <c r="B172" s="140" t="s">
        <v>103</v>
      </c>
      <c r="C172" s="179"/>
      <c r="D172" s="180"/>
      <c r="E172" s="181"/>
      <c r="F172" s="254">
        <f>F105</f>
        <v>0</v>
      </c>
    </row>
    <row r="173" spans="1:6">
      <c r="A173" s="178">
        <v>4</v>
      </c>
      <c r="B173" s="140" t="s">
        <v>78</v>
      </c>
      <c r="C173" s="179"/>
      <c r="D173" s="180"/>
      <c r="E173" s="181"/>
      <c r="F173" s="254">
        <f>F125</f>
        <v>0</v>
      </c>
    </row>
    <row r="174" spans="1:6">
      <c r="A174" s="178">
        <v>5</v>
      </c>
      <c r="B174" s="140" t="s">
        <v>145</v>
      </c>
      <c r="C174" s="179"/>
      <c r="D174" s="180"/>
      <c r="E174" s="181"/>
      <c r="F174" s="254">
        <f>F158</f>
        <v>0</v>
      </c>
    </row>
    <row r="175" spans="1:6">
      <c r="A175" s="178">
        <v>6</v>
      </c>
      <c r="B175" s="140" t="s">
        <v>104</v>
      </c>
      <c r="C175" s="182"/>
      <c r="D175" s="182"/>
      <c r="E175" s="183"/>
      <c r="F175" s="254">
        <f>F166</f>
        <v>0</v>
      </c>
    </row>
    <row r="176" spans="1:6">
      <c r="A176" s="177"/>
      <c r="F176" s="248"/>
    </row>
    <row r="177" spans="1:6">
      <c r="A177" s="177"/>
      <c r="B177" s="140" t="s">
        <v>147</v>
      </c>
      <c r="F177" s="243">
        <f>SUM(F170:F175)</f>
        <v>0</v>
      </c>
    </row>
  </sheetData>
  <sheetProtection algorithmName="SHA-512" hashValue="unRDu/D5gt5yyL5+TPT0d8E9e8mb7gI7aGluPhcpyqWgthFdq350gfm51qL1xGyRa5kXcNtMyK+ntdszMUiJiw==" saltValue="H3C2nthBlM75Qh9t9SRjVQ==" spinCount="100000" sheet="1" objects="1" scenarios="1" formatCells="0" formatColumns="0" formatRows="0"/>
  <mergeCells count="2">
    <mergeCell ref="A3:F3"/>
    <mergeCell ref="A4:F4"/>
  </mergeCells>
  <pageMargins left="0.78740157480314965" right="0.39370078740157483" top="0.78740157480314965" bottom="0.78740157480314965" header="0.31496062992125984" footer="0.39370078740157483"/>
  <pageSetup paperSize="9" scale="95" firstPageNumber="37" orientation="portrait" useFirstPageNumber="1" r:id="rId1"/>
  <headerFooter>
    <oddHeader>&amp;C&amp;"-,Bold"&amp;A</oddHeader>
    <oddFooter>&amp;L&amp;"-,Regular"&amp;9Troškovnik - Rekonstrukcija nerazvrstane ceste na k.č. 2144/232 k.o. Crno&amp;R&amp;"-,Regular"&amp;9&amp;P</oddFooter>
  </headerFooter>
  <rowBreaks count="6" manualBreakCount="6">
    <brk id="15" max="16383" man="1"/>
    <brk id="64" max="16383" man="1"/>
    <brk id="106" max="16383" man="1"/>
    <brk id="126" max="16383" man="1"/>
    <brk id="159" max="16383" man="1"/>
    <brk id="1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2"/>
  <sheetViews>
    <sheetView zoomScale="110" zoomScaleNormal="110" zoomScaleSheetLayoutView="100" workbookViewId="0">
      <pane ySplit="2" topLeftCell="A3" activePane="bottomLeft" state="frozen"/>
      <selection pane="bottomLeft" activeCell="B44" sqref="B44"/>
    </sheetView>
  </sheetViews>
  <sheetFormatPr defaultColWidth="8.85546875" defaultRowHeight="12.75"/>
  <cols>
    <col min="1" max="1" width="6.7109375" style="415" customWidth="1"/>
    <col min="2" max="2" width="42.7109375" style="416" customWidth="1"/>
    <col min="3" max="3" width="9.140625" style="417" customWidth="1"/>
    <col min="4" max="4" width="9.140625" style="418" customWidth="1"/>
    <col min="5" max="5" width="12" style="20" bestFit="1" customWidth="1"/>
    <col min="6" max="6" width="15.7109375" style="247" customWidth="1"/>
    <col min="7" max="7" width="13.42578125" style="408" customWidth="1"/>
    <col min="8" max="8" width="13.140625" style="409" customWidth="1"/>
    <col min="9" max="16384" width="8.85546875" style="13"/>
  </cols>
  <sheetData>
    <row r="1" spans="1:8" ht="25.5">
      <c r="A1" s="21"/>
      <c r="B1" s="22" t="s">
        <v>241</v>
      </c>
      <c r="C1" s="23" t="s">
        <v>16</v>
      </c>
      <c r="D1" s="23" t="s">
        <v>17</v>
      </c>
      <c r="E1" s="24" t="s">
        <v>28</v>
      </c>
      <c r="F1" s="221" t="s">
        <v>29</v>
      </c>
    </row>
    <row r="2" spans="1:8" s="25" customFormat="1">
      <c r="A2" s="108"/>
      <c r="B2" s="38"/>
      <c r="C2" s="109"/>
      <c r="D2" s="109"/>
      <c r="E2" s="110"/>
      <c r="F2" s="222"/>
    </row>
    <row r="3" spans="1:8">
      <c r="A3" s="468" t="s">
        <v>424</v>
      </c>
      <c r="B3" s="468"/>
      <c r="C3" s="469"/>
      <c r="D3" s="469"/>
      <c r="E3" s="469"/>
      <c r="F3" s="469"/>
      <c r="H3" s="13"/>
    </row>
    <row r="4" spans="1:8" s="92" customFormat="1">
      <c r="A4" s="467" t="s">
        <v>155</v>
      </c>
      <c r="B4" s="467"/>
      <c r="C4" s="467"/>
      <c r="D4" s="467"/>
      <c r="E4" s="467"/>
      <c r="F4" s="467"/>
      <c r="G4" s="404"/>
    </row>
    <row r="5" spans="1:8">
      <c r="A5" s="166">
        <v>1</v>
      </c>
      <c r="B5" s="29" t="s">
        <v>18</v>
      </c>
      <c r="C5" s="30"/>
      <c r="D5" s="31"/>
      <c r="E5" s="32"/>
      <c r="F5" s="281"/>
    </row>
    <row r="6" spans="1:8">
      <c r="A6" s="184"/>
      <c r="B6" s="26"/>
      <c r="C6" s="33"/>
      <c r="D6" s="34"/>
      <c r="E6" s="35"/>
      <c r="F6" s="250"/>
    </row>
    <row r="7" spans="1:8" ht="216.75">
      <c r="A7" s="185" t="s">
        <v>57</v>
      </c>
      <c r="B7" s="29" t="s">
        <v>311</v>
      </c>
      <c r="C7" s="36"/>
      <c r="D7" s="27"/>
      <c r="E7" s="28"/>
      <c r="F7" s="282"/>
    </row>
    <row r="8" spans="1:8">
      <c r="A8" s="185"/>
      <c r="B8" s="49" t="s">
        <v>81</v>
      </c>
      <c r="C8" s="186" t="s">
        <v>32</v>
      </c>
      <c r="D8" s="164">
        <v>521</v>
      </c>
      <c r="E8" s="280"/>
      <c r="F8" s="249">
        <f>E8*D8</f>
        <v>0</v>
      </c>
    </row>
    <row r="9" spans="1:8">
      <c r="A9" s="184"/>
      <c r="B9" s="26"/>
      <c r="C9" s="33"/>
      <c r="D9" s="34"/>
      <c r="E9" s="35"/>
      <c r="F9" s="250"/>
    </row>
    <row r="10" spans="1:8" ht="76.5">
      <c r="A10" s="143" t="s">
        <v>58</v>
      </c>
      <c r="B10" s="37" t="s">
        <v>312</v>
      </c>
      <c r="C10" s="38"/>
      <c r="D10" s="39"/>
      <c r="E10" s="40"/>
      <c r="F10" s="242"/>
    </row>
    <row r="11" spans="1:8">
      <c r="A11" s="143"/>
      <c r="B11" s="48" t="s">
        <v>138</v>
      </c>
      <c r="C11" s="76" t="s">
        <v>139</v>
      </c>
      <c r="D11" s="121">
        <v>0.52</v>
      </c>
      <c r="E11" s="215"/>
      <c r="F11" s="228">
        <f>D11*E11</f>
        <v>0</v>
      </c>
    </row>
    <row r="12" spans="1:8">
      <c r="A12" s="143"/>
      <c r="B12" s="42"/>
      <c r="C12" s="38"/>
      <c r="D12" s="43"/>
      <c r="E12" s="40"/>
      <c r="F12" s="242"/>
    </row>
    <row r="13" spans="1:8">
      <c r="A13" s="187">
        <v>1</v>
      </c>
      <c r="B13" s="29" t="s">
        <v>15</v>
      </c>
      <c r="C13" s="31"/>
      <c r="D13" s="27"/>
      <c r="E13" s="28"/>
      <c r="F13" s="283">
        <f>SUM(F6:F12)</f>
        <v>0</v>
      </c>
    </row>
    <row r="14" spans="1:8">
      <c r="A14" s="184"/>
      <c r="B14" s="26"/>
      <c r="C14" s="31"/>
      <c r="D14" s="27"/>
      <c r="E14" s="28"/>
      <c r="F14" s="282"/>
    </row>
    <row r="15" spans="1:8">
      <c r="A15" s="187">
        <v>2</v>
      </c>
      <c r="B15" s="29" t="s">
        <v>19</v>
      </c>
      <c r="C15" s="30"/>
      <c r="D15" s="31"/>
      <c r="E15" s="32"/>
      <c r="F15" s="281"/>
    </row>
    <row r="16" spans="1:8">
      <c r="A16" s="184"/>
      <c r="B16" s="44"/>
      <c r="C16" s="30"/>
      <c r="D16" s="31"/>
      <c r="E16" s="32"/>
      <c r="F16" s="281"/>
    </row>
    <row r="17" spans="1:6" ht="318.75">
      <c r="A17" s="184" t="s">
        <v>59</v>
      </c>
      <c r="B17" s="45" t="s">
        <v>313</v>
      </c>
      <c r="C17" s="36"/>
      <c r="D17" s="27"/>
      <c r="E17" s="28"/>
      <c r="F17" s="282"/>
    </row>
    <row r="18" spans="1:6">
      <c r="A18" s="184"/>
      <c r="B18" s="49" t="s">
        <v>114</v>
      </c>
      <c r="C18" s="66" t="s">
        <v>33</v>
      </c>
      <c r="D18" s="157">
        <v>500</v>
      </c>
      <c r="E18" s="280"/>
      <c r="F18" s="249">
        <f>E18*D18</f>
        <v>0</v>
      </c>
    </row>
    <row r="19" spans="1:6">
      <c r="A19" s="109"/>
      <c r="B19" s="42"/>
      <c r="C19" s="38"/>
      <c r="D19" s="46"/>
      <c r="E19" s="47"/>
      <c r="F19" s="242"/>
    </row>
    <row r="20" spans="1:6" ht="63.75">
      <c r="A20" s="184" t="s">
        <v>60</v>
      </c>
      <c r="B20" s="48" t="s">
        <v>314</v>
      </c>
      <c r="C20" s="36"/>
      <c r="D20" s="27"/>
      <c r="E20" s="28"/>
      <c r="F20" s="282"/>
    </row>
    <row r="21" spans="1:6">
      <c r="A21" s="184"/>
      <c r="B21" s="49" t="s">
        <v>170</v>
      </c>
      <c r="C21" s="66" t="s">
        <v>33</v>
      </c>
      <c r="D21" s="157">
        <v>28</v>
      </c>
      <c r="E21" s="280"/>
      <c r="F21" s="249">
        <f>E21*D21</f>
        <v>0</v>
      </c>
    </row>
    <row r="22" spans="1:6">
      <c r="A22" s="109"/>
      <c r="B22" s="42"/>
      <c r="C22" s="38"/>
      <c r="D22" s="46"/>
      <c r="E22" s="47"/>
      <c r="F22" s="242"/>
    </row>
    <row r="23" spans="1:6" ht="216.75">
      <c r="A23" s="184" t="s">
        <v>61</v>
      </c>
      <c r="B23" s="49" t="s">
        <v>315</v>
      </c>
      <c r="C23" s="36"/>
      <c r="D23" s="27"/>
      <c r="E23" s="28"/>
      <c r="F23" s="282"/>
    </row>
    <row r="24" spans="1:6">
      <c r="A24" s="184"/>
      <c r="B24" s="49" t="s">
        <v>34</v>
      </c>
      <c r="C24" s="66" t="s">
        <v>33</v>
      </c>
      <c r="D24" s="157">
        <v>45</v>
      </c>
      <c r="E24" s="280"/>
      <c r="F24" s="249">
        <f>E24*D24</f>
        <v>0</v>
      </c>
    </row>
    <row r="25" spans="1:6">
      <c r="A25" s="184"/>
      <c r="B25" s="26"/>
      <c r="C25" s="36"/>
      <c r="D25" s="27"/>
      <c r="E25" s="35"/>
      <c r="F25" s="250"/>
    </row>
    <row r="26" spans="1:6" ht="89.25">
      <c r="A26" s="109" t="s">
        <v>62</v>
      </c>
      <c r="B26" s="48" t="s">
        <v>316</v>
      </c>
      <c r="C26" s="38"/>
      <c r="D26" s="380"/>
      <c r="E26" s="41"/>
      <c r="F26" s="242"/>
    </row>
    <row r="27" spans="1:6">
      <c r="A27" s="109"/>
      <c r="B27" s="48" t="s">
        <v>115</v>
      </c>
      <c r="C27" s="22" t="s">
        <v>31</v>
      </c>
      <c r="D27" s="153">
        <v>365</v>
      </c>
      <c r="E27" s="154"/>
      <c r="F27" s="228">
        <f>D27*E27</f>
        <v>0</v>
      </c>
    </row>
    <row r="28" spans="1:6">
      <c r="A28" s="109"/>
      <c r="B28" s="42"/>
      <c r="C28" s="38"/>
      <c r="D28" s="46"/>
      <c r="E28" s="47"/>
      <c r="F28" s="242"/>
    </row>
    <row r="29" spans="1:6" ht="91.5">
      <c r="A29" s="109" t="s">
        <v>63</v>
      </c>
      <c r="B29" s="48" t="s">
        <v>317</v>
      </c>
      <c r="C29" s="38"/>
      <c r="D29" s="380"/>
      <c r="E29" s="41"/>
      <c r="F29" s="242"/>
    </row>
    <row r="30" spans="1:6">
      <c r="A30" s="109"/>
      <c r="B30" s="48" t="s">
        <v>171</v>
      </c>
      <c r="C30" s="22" t="s">
        <v>31</v>
      </c>
      <c r="D30" s="153">
        <v>4</v>
      </c>
      <c r="E30" s="154"/>
      <c r="F30" s="228">
        <f>D30*E30</f>
        <v>0</v>
      </c>
    </row>
    <row r="31" spans="1:6">
      <c r="A31" s="109"/>
      <c r="B31" s="42"/>
      <c r="C31" s="38"/>
      <c r="D31" s="46"/>
      <c r="E31" s="47"/>
      <c r="F31" s="242"/>
    </row>
    <row r="32" spans="1:6" ht="140.25">
      <c r="A32" s="188" t="s">
        <v>64</v>
      </c>
      <c r="B32" s="49" t="s">
        <v>318</v>
      </c>
      <c r="C32" s="36"/>
      <c r="D32" s="27"/>
      <c r="E32" s="28"/>
      <c r="F32" s="282"/>
    </row>
    <row r="33" spans="1:6">
      <c r="A33" s="184"/>
      <c r="B33" s="49" t="s">
        <v>116</v>
      </c>
      <c r="C33" s="66" t="s">
        <v>33</v>
      </c>
      <c r="D33" s="164">
        <v>48</v>
      </c>
      <c r="E33" s="280"/>
      <c r="F33" s="249">
        <f>E33*D33</f>
        <v>0</v>
      </c>
    </row>
    <row r="34" spans="1:6">
      <c r="A34" s="184"/>
      <c r="B34" s="26"/>
      <c r="C34" s="36"/>
      <c r="D34" s="27"/>
      <c r="E34" s="28"/>
      <c r="F34" s="282"/>
    </row>
    <row r="35" spans="1:6" ht="102">
      <c r="A35" s="184" t="s">
        <v>65</v>
      </c>
      <c r="B35" s="49" t="s">
        <v>319</v>
      </c>
      <c r="C35" s="36"/>
      <c r="D35" s="27"/>
      <c r="E35" s="28"/>
      <c r="F35" s="282"/>
    </row>
    <row r="36" spans="1:6">
      <c r="A36" s="184"/>
      <c r="B36" s="49" t="s">
        <v>116</v>
      </c>
      <c r="C36" s="66" t="s">
        <v>33</v>
      </c>
      <c r="D36" s="164">
        <v>155</v>
      </c>
      <c r="E36" s="280"/>
      <c r="F36" s="249">
        <f>E36*D36</f>
        <v>0</v>
      </c>
    </row>
    <row r="37" spans="1:6">
      <c r="A37" s="184"/>
      <c r="B37" s="26"/>
      <c r="C37" s="36"/>
      <c r="D37" s="34"/>
      <c r="E37" s="35"/>
      <c r="F37" s="250"/>
    </row>
    <row r="38" spans="1:6" ht="204">
      <c r="A38" s="184" t="s">
        <v>66</v>
      </c>
      <c r="B38" s="49" t="s">
        <v>320</v>
      </c>
      <c r="C38" s="36"/>
      <c r="D38" s="27"/>
      <c r="E38" s="28"/>
      <c r="F38" s="282"/>
    </row>
    <row r="39" spans="1:6">
      <c r="A39" s="184"/>
      <c r="B39" s="49" t="s">
        <v>116</v>
      </c>
      <c r="C39" s="66" t="s">
        <v>33</v>
      </c>
      <c r="D39" s="164">
        <v>52</v>
      </c>
      <c r="E39" s="280"/>
      <c r="F39" s="249">
        <f>E39*D39</f>
        <v>0</v>
      </c>
    </row>
    <row r="40" spans="1:6">
      <c r="A40" s="184"/>
      <c r="B40" s="26"/>
      <c r="C40" s="36"/>
      <c r="D40" s="34"/>
      <c r="E40" s="35"/>
      <c r="F40" s="250"/>
    </row>
    <row r="41" spans="1:6" ht="66">
      <c r="A41" s="184" t="s">
        <v>97</v>
      </c>
      <c r="B41" s="49" t="s">
        <v>425</v>
      </c>
      <c r="C41" s="36"/>
      <c r="D41" s="27"/>
      <c r="E41" s="28"/>
      <c r="F41" s="282"/>
    </row>
    <row r="42" spans="1:6">
      <c r="A42" s="184"/>
      <c r="B42" s="49" t="s">
        <v>82</v>
      </c>
      <c r="C42" s="66" t="s">
        <v>33</v>
      </c>
      <c r="D42" s="164">
        <v>19</v>
      </c>
      <c r="E42" s="280"/>
      <c r="F42" s="249">
        <f>E42*D42</f>
        <v>0</v>
      </c>
    </row>
    <row r="43" spans="1:6">
      <c r="A43" s="184"/>
      <c r="B43" s="26"/>
      <c r="C43" s="36"/>
      <c r="D43" s="27"/>
      <c r="E43" s="35"/>
      <c r="F43" s="250"/>
    </row>
    <row r="44" spans="1:6" ht="89.25">
      <c r="A44" s="184" t="s">
        <v>186</v>
      </c>
      <c r="B44" s="455" t="s">
        <v>571</v>
      </c>
      <c r="C44" s="36"/>
      <c r="D44" s="27"/>
      <c r="E44" s="28"/>
      <c r="F44" s="282"/>
    </row>
    <row r="45" spans="1:6">
      <c r="A45" s="184"/>
      <c r="B45" s="49" t="s">
        <v>82</v>
      </c>
      <c r="C45" s="66" t="s">
        <v>33</v>
      </c>
      <c r="D45" s="189">
        <v>573</v>
      </c>
      <c r="E45" s="280"/>
      <c r="F45" s="249">
        <f>E45*D45</f>
        <v>0</v>
      </c>
    </row>
    <row r="46" spans="1:6">
      <c r="A46" s="184"/>
      <c r="B46" s="26"/>
      <c r="C46" s="36"/>
      <c r="D46" s="27"/>
      <c r="E46" s="35"/>
      <c r="F46" s="250"/>
    </row>
    <row r="47" spans="1:6">
      <c r="A47" s="187">
        <v>2</v>
      </c>
      <c r="B47" s="29" t="s">
        <v>13</v>
      </c>
      <c r="C47" s="31"/>
      <c r="D47" s="27"/>
      <c r="E47" s="28"/>
      <c r="F47" s="283">
        <f>SUM(F18:F46)</f>
        <v>0</v>
      </c>
    </row>
    <row r="48" spans="1:6">
      <c r="A48" s="184"/>
      <c r="B48" s="44"/>
      <c r="C48" s="31"/>
      <c r="D48" s="27"/>
      <c r="E48" s="28"/>
      <c r="F48" s="284"/>
    </row>
    <row r="49" spans="1:6">
      <c r="A49" s="190" t="s">
        <v>140</v>
      </c>
      <c r="B49" s="50" t="s">
        <v>119</v>
      </c>
      <c r="C49" s="30"/>
      <c r="D49" s="31"/>
      <c r="E49" s="32"/>
      <c r="F49" s="281"/>
    </row>
    <row r="50" spans="1:6">
      <c r="A50" s="162"/>
      <c r="B50" s="51"/>
      <c r="C50" s="52"/>
      <c r="D50" s="53"/>
      <c r="E50" s="54"/>
      <c r="F50" s="285"/>
    </row>
    <row r="51" spans="1:6" ht="102">
      <c r="A51" s="162" t="s">
        <v>67</v>
      </c>
      <c r="B51" s="55" t="s">
        <v>321</v>
      </c>
      <c r="C51" s="52"/>
      <c r="D51" s="53"/>
      <c r="E51" s="54"/>
      <c r="F51" s="285"/>
    </row>
    <row r="52" spans="1:6">
      <c r="A52" s="162"/>
      <c r="B52" s="61" t="s">
        <v>83</v>
      </c>
      <c r="C52" s="76" t="s">
        <v>14</v>
      </c>
      <c r="D52" s="191">
        <v>20</v>
      </c>
      <c r="E52" s="298"/>
      <c r="F52" s="286">
        <f>D52*E52</f>
        <v>0</v>
      </c>
    </row>
    <row r="53" spans="1:6">
      <c r="A53" s="162"/>
      <c r="B53" s="51"/>
      <c r="C53" s="52"/>
      <c r="D53" s="53"/>
      <c r="E53" s="54"/>
      <c r="F53" s="285"/>
    </row>
    <row r="54" spans="1:6" ht="76.5">
      <c r="A54" s="162" t="s">
        <v>68</v>
      </c>
      <c r="B54" s="56" t="s">
        <v>322</v>
      </c>
      <c r="C54" s="52"/>
      <c r="D54" s="57"/>
      <c r="E54" s="54"/>
      <c r="F54" s="285"/>
    </row>
    <row r="55" spans="1:6">
      <c r="A55" s="162"/>
      <c r="B55" s="61" t="s">
        <v>111</v>
      </c>
      <c r="C55" s="76" t="s">
        <v>14</v>
      </c>
      <c r="D55" s="191">
        <v>10</v>
      </c>
      <c r="E55" s="298"/>
      <c r="F55" s="286">
        <f>D55*E55</f>
        <v>0</v>
      </c>
    </row>
    <row r="56" spans="1:6">
      <c r="A56" s="162"/>
      <c r="B56" s="51"/>
      <c r="C56" s="52"/>
      <c r="D56" s="57"/>
      <c r="E56" s="54"/>
      <c r="F56" s="285"/>
    </row>
    <row r="57" spans="1:6" ht="89.25">
      <c r="A57" s="162" t="s">
        <v>69</v>
      </c>
      <c r="B57" s="55" t="s">
        <v>323</v>
      </c>
      <c r="C57" s="52"/>
      <c r="D57" s="57"/>
      <c r="E57" s="54"/>
      <c r="F57" s="285"/>
    </row>
    <row r="58" spans="1:6">
      <c r="A58" s="162"/>
      <c r="B58" s="61" t="s">
        <v>112</v>
      </c>
      <c r="C58" s="76" t="s">
        <v>14</v>
      </c>
      <c r="D58" s="191">
        <v>10</v>
      </c>
      <c r="E58" s="298"/>
      <c r="F58" s="286">
        <f>D58*E58</f>
        <v>0</v>
      </c>
    </row>
    <row r="59" spans="1:6">
      <c r="A59" s="192"/>
      <c r="B59" s="58"/>
      <c r="C59" s="52"/>
      <c r="D59" s="410"/>
      <c r="E59" s="54"/>
      <c r="F59" s="285"/>
    </row>
    <row r="60" spans="1:6" ht="51">
      <c r="A60" s="192" t="s">
        <v>84</v>
      </c>
      <c r="B60" s="48" t="s">
        <v>547</v>
      </c>
      <c r="C60" s="52"/>
      <c r="D60" s="410"/>
      <c r="E60" s="54"/>
      <c r="F60" s="285"/>
    </row>
    <row r="61" spans="1:6">
      <c r="A61" s="192"/>
      <c r="B61" s="88" t="s">
        <v>112</v>
      </c>
      <c r="C61" s="76" t="s">
        <v>14</v>
      </c>
      <c r="D61" s="193">
        <v>6</v>
      </c>
      <c r="E61" s="298"/>
      <c r="F61" s="286">
        <f>D61*E61</f>
        <v>0</v>
      </c>
    </row>
    <row r="62" spans="1:6">
      <c r="A62" s="162"/>
      <c r="B62" s="51"/>
      <c r="C62" s="52"/>
      <c r="D62" s="57"/>
      <c r="E62" s="54"/>
      <c r="F62" s="285"/>
    </row>
    <row r="63" spans="1:6" ht="89.25">
      <c r="A63" s="162" t="s">
        <v>85</v>
      </c>
      <c r="B63" s="49" t="s">
        <v>324</v>
      </c>
      <c r="C63" s="52"/>
      <c r="D63" s="57"/>
      <c r="E63" s="54"/>
      <c r="F63" s="285"/>
    </row>
    <row r="64" spans="1:6">
      <c r="A64" s="162"/>
      <c r="B64" s="61" t="s">
        <v>112</v>
      </c>
      <c r="C64" s="76" t="s">
        <v>14</v>
      </c>
      <c r="D64" s="191">
        <v>1</v>
      </c>
      <c r="E64" s="298"/>
      <c r="F64" s="286">
        <f>D64*E64</f>
        <v>0</v>
      </c>
    </row>
    <row r="65" spans="1:6">
      <c r="A65" s="192"/>
      <c r="B65" s="58"/>
      <c r="C65" s="52"/>
      <c r="D65" s="59"/>
      <c r="E65" s="60"/>
      <c r="F65" s="285"/>
    </row>
    <row r="66" spans="1:6" ht="89.25">
      <c r="A66" s="192" t="s">
        <v>86</v>
      </c>
      <c r="B66" s="37" t="s">
        <v>325</v>
      </c>
      <c r="C66" s="52"/>
      <c r="D66" s="53"/>
      <c r="E66" s="54"/>
      <c r="F66" s="285"/>
    </row>
    <row r="67" spans="1:6">
      <c r="A67" s="192"/>
      <c r="B67" s="61" t="s">
        <v>112</v>
      </c>
      <c r="C67" s="76" t="s">
        <v>14</v>
      </c>
      <c r="D67" s="193">
        <v>1</v>
      </c>
      <c r="E67" s="194"/>
      <c r="F67" s="286">
        <f>D67*E67</f>
        <v>0</v>
      </c>
    </row>
    <row r="68" spans="1:6">
      <c r="A68" s="192"/>
      <c r="B68" s="61"/>
      <c r="C68" s="52"/>
      <c r="D68" s="62"/>
      <c r="E68" s="60"/>
      <c r="F68" s="285"/>
    </row>
    <row r="69" spans="1:6" ht="63.75">
      <c r="A69" s="162" t="s">
        <v>87</v>
      </c>
      <c r="B69" s="56" t="s">
        <v>326</v>
      </c>
      <c r="C69" s="52"/>
      <c r="D69" s="57"/>
      <c r="E69" s="54"/>
      <c r="F69" s="285"/>
    </row>
    <row r="70" spans="1:6">
      <c r="A70" s="162"/>
      <c r="B70" s="61" t="s">
        <v>111</v>
      </c>
      <c r="C70" s="76" t="s">
        <v>14</v>
      </c>
      <c r="D70" s="191">
        <v>7</v>
      </c>
      <c r="E70" s="298"/>
      <c r="F70" s="286">
        <f>D70*E70</f>
        <v>0</v>
      </c>
    </row>
    <row r="71" spans="1:6">
      <c r="A71" s="195"/>
      <c r="B71" s="42"/>
      <c r="C71" s="63"/>
      <c r="D71" s="64"/>
      <c r="E71" s="65"/>
      <c r="F71" s="223"/>
    </row>
    <row r="72" spans="1:6" ht="102">
      <c r="A72" s="195" t="s">
        <v>113</v>
      </c>
      <c r="B72" s="49" t="s">
        <v>426</v>
      </c>
      <c r="C72" s="63"/>
      <c r="D72" s="64"/>
      <c r="E72" s="65"/>
      <c r="F72" s="223"/>
    </row>
    <row r="73" spans="1:6">
      <c r="A73" s="195"/>
      <c r="B73" s="48" t="s">
        <v>166</v>
      </c>
      <c r="C73" s="66" t="s">
        <v>33</v>
      </c>
      <c r="D73" s="196">
        <v>1</v>
      </c>
      <c r="E73" s="67"/>
      <c r="F73" s="224">
        <f>D73*E73</f>
        <v>0</v>
      </c>
    </row>
    <row r="74" spans="1:6">
      <c r="A74" s="195"/>
      <c r="B74" s="48" t="s">
        <v>161</v>
      </c>
      <c r="C74" s="68" t="s">
        <v>31</v>
      </c>
      <c r="D74" s="196">
        <v>0.9</v>
      </c>
      <c r="E74" s="67"/>
      <c r="F74" s="224">
        <f>D74*E74</f>
        <v>0</v>
      </c>
    </row>
    <row r="75" spans="1:6">
      <c r="A75" s="195"/>
      <c r="B75" s="42"/>
      <c r="C75" s="63"/>
      <c r="D75" s="197"/>
      <c r="E75" s="65"/>
      <c r="F75" s="223"/>
    </row>
    <row r="76" spans="1:6" ht="51">
      <c r="A76" s="195" t="s">
        <v>164</v>
      </c>
      <c r="B76" s="48" t="s">
        <v>327</v>
      </c>
      <c r="C76" s="63"/>
      <c r="D76" s="198"/>
      <c r="E76" s="69"/>
      <c r="F76" s="223"/>
    </row>
    <row r="77" spans="1:6">
      <c r="A77" s="195"/>
      <c r="B77" s="48" t="s">
        <v>169</v>
      </c>
      <c r="C77" s="66" t="s">
        <v>33</v>
      </c>
      <c r="D77" s="196">
        <v>0.5</v>
      </c>
      <c r="E77" s="67"/>
      <c r="F77" s="224">
        <f>D77*E77</f>
        <v>0</v>
      </c>
    </row>
    <row r="78" spans="1:6">
      <c r="A78" s="195"/>
      <c r="B78" s="42"/>
      <c r="C78" s="63"/>
      <c r="D78" s="197"/>
      <c r="E78" s="65"/>
      <c r="F78" s="223"/>
    </row>
    <row r="79" spans="1:6" ht="63.75">
      <c r="A79" s="195" t="s">
        <v>165</v>
      </c>
      <c r="B79" s="48" t="s">
        <v>328</v>
      </c>
      <c r="C79" s="63"/>
      <c r="D79" s="198"/>
      <c r="E79" s="69"/>
      <c r="F79" s="223"/>
    </row>
    <row r="80" spans="1:6">
      <c r="A80" s="195"/>
      <c r="B80" s="48" t="s">
        <v>169</v>
      </c>
      <c r="C80" s="66" t="s">
        <v>33</v>
      </c>
      <c r="D80" s="196">
        <v>0.7</v>
      </c>
      <c r="E80" s="67"/>
      <c r="F80" s="224">
        <f>D80*E80</f>
        <v>0</v>
      </c>
    </row>
    <row r="81" spans="1:6">
      <c r="A81" s="195"/>
      <c r="B81" s="42"/>
      <c r="C81" s="63"/>
      <c r="D81" s="197"/>
      <c r="E81" s="65"/>
      <c r="F81" s="223"/>
    </row>
    <row r="82" spans="1:6" ht="89.25">
      <c r="A82" s="195" t="s">
        <v>187</v>
      </c>
      <c r="B82" s="48" t="s">
        <v>329</v>
      </c>
      <c r="C82" s="63"/>
      <c r="D82" s="198"/>
      <c r="E82" s="69"/>
      <c r="F82" s="223"/>
    </row>
    <row r="83" spans="1:6">
      <c r="A83" s="195"/>
      <c r="B83" s="48" t="s">
        <v>169</v>
      </c>
      <c r="C83" s="66" t="s">
        <v>33</v>
      </c>
      <c r="D83" s="196">
        <v>3</v>
      </c>
      <c r="E83" s="67"/>
      <c r="F83" s="224">
        <f>D83*E83</f>
        <v>0</v>
      </c>
    </row>
    <row r="84" spans="1:6">
      <c r="A84" s="195"/>
      <c r="B84" s="42"/>
      <c r="C84" s="63"/>
      <c r="D84" s="78"/>
      <c r="E84" s="71"/>
      <c r="F84" s="242"/>
    </row>
    <row r="85" spans="1:6" ht="63.75">
      <c r="A85" s="195" t="s">
        <v>188</v>
      </c>
      <c r="B85" s="48" t="s">
        <v>548</v>
      </c>
      <c r="C85" s="63"/>
      <c r="D85" s="78"/>
      <c r="E85" s="71"/>
      <c r="F85" s="242"/>
    </row>
    <row r="86" spans="1:6">
      <c r="A86" s="195"/>
      <c r="B86" s="48" t="s">
        <v>169</v>
      </c>
      <c r="C86" s="66" t="s">
        <v>33</v>
      </c>
      <c r="D86" s="199">
        <v>0.1</v>
      </c>
      <c r="E86" s="299"/>
      <c r="F86" s="228">
        <f>D86*E86</f>
        <v>0</v>
      </c>
    </row>
    <row r="87" spans="1:6">
      <c r="A87" s="195"/>
      <c r="B87" s="42"/>
      <c r="C87" s="63"/>
      <c r="D87" s="197"/>
      <c r="E87" s="73"/>
      <c r="F87" s="223"/>
    </row>
    <row r="88" spans="1:6" ht="51">
      <c r="A88" s="195" t="s">
        <v>189</v>
      </c>
      <c r="B88" s="48" t="s">
        <v>330</v>
      </c>
      <c r="C88" s="63"/>
      <c r="D88" s="197"/>
      <c r="E88" s="73"/>
      <c r="F88" s="223"/>
    </row>
    <row r="89" spans="1:6">
      <c r="A89" s="195"/>
      <c r="B89" s="48" t="s">
        <v>167</v>
      </c>
      <c r="C89" s="74" t="s">
        <v>35</v>
      </c>
      <c r="D89" s="196">
        <v>150</v>
      </c>
      <c r="E89" s="75"/>
      <c r="F89" s="224">
        <f>D89*E89</f>
        <v>0</v>
      </c>
    </row>
    <row r="90" spans="1:6">
      <c r="A90" s="195"/>
      <c r="B90" s="48" t="s">
        <v>168</v>
      </c>
      <c r="C90" s="74" t="s">
        <v>35</v>
      </c>
      <c r="D90" s="196">
        <v>220</v>
      </c>
      <c r="E90" s="75"/>
      <c r="F90" s="224">
        <f>D90*E90</f>
        <v>0</v>
      </c>
    </row>
    <row r="91" spans="1:6">
      <c r="A91" s="192"/>
      <c r="B91" s="58"/>
      <c r="C91" s="52"/>
      <c r="D91" s="46"/>
      <c r="E91" s="300"/>
      <c r="F91" s="285"/>
    </row>
    <row r="92" spans="1:6" ht="114.75">
      <c r="A92" s="162" t="s">
        <v>190</v>
      </c>
      <c r="B92" s="55" t="s">
        <v>427</v>
      </c>
      <c r="C92" s="52"/>
      <c r="D92" s="78"/>
      <c r="E92" s="41"/>
      <c r="F92" s="285"/>
    </row>
    <row r="93" spans="1:6">
      <c r="A93" s="162"/>
      <c r="B93" s="61" t="s">
        <v>185</v>
      </c>
      <c r="C93" s="76" t="s">
        <v>14</v>
      </c>
      <c r="D93" s="200">
        <v>4</v>
      </c>
      <c r="E93" s="298"/>
      <c r="F93" s="286">
        <f>D93*E93</f>
        <v>0</v>
      </c>
    </row>
    <row r="94" spans="1:6">
      <c r="A94" s="162"/>
      <c r="B94" s="51"/>
      <c r="C94" s="52"/>
      <c r="D94" s="53"/>
      <c r="E94" s="54"/>
      <c r="F94" s="285"/>
    </row>
    <row r="95" spans="1:6" ht="25.5">
      <c r="A95" s="187">
        <v>3</v>
      </c>
      <c r="B95" s="29" t="s">
        <v>126</v>
      </c>
      <c r="C95" s="31"/>
      <c r="D95" s="27"/>
      <c r="E95" s="28"/>
      <c r="F95" s="283">
        <f>SUM(F51:F94)</f>
        <v>0</v>
      </c>
    </row>
    <row r="96" spans="1:6">
      <c r="A96" s="195"/>
      <c r="B96" s="42"/>
      <c r="C96" s="63"/>
      <c r="D96" s="70"/>
      <c r="E96" s="70"/>
      <c r="F96" s="242"/>
    </row>
    <row r="97" spans="1:6">
      <c r="A97" s="195" t="s">
        <v>151</v>
      </c>
      <c r="B97" s="131" t="s">
        <v>172</v>
      </c>
      <c r="C97" s="63"/>
      <c r="D97" s="78"/>
      <c r="E97" s="70"/>
      <c r="F97" s="242"/>
    </row>
    <row r="98" spans="1:6">
      <c r="A98" s="195"/>
      <c r="B98" s="42"/>
      <c r="C98" s="63"/>
      <c r="D98" s="70"/>
      <c r="E98" s="70"/>
      <c r="F98" s="242"/>
    </row>
    <row r="99" spans="1:6" ht="129.75">
      <c r="A99" s="195" t="s">
        <v>70</v>
      </c>
      <c r="B99" s="48" t="s">
        <v>549</v>
      </c>
      <c r="C99" s="63"/>
      <c r="D99" s="70"/>
      <c r="E99" s="70"/>
      <c r="F99" s="242"/>
    </row>
    <row r="100" spans="1:6">
      <c r="A100" s="195" t="s">
        <v>173</v>
      </c>
      <c r="B100" s="48" t="s">
        <v>174</v>
      </c>
      <c r="C100" s="23" t="s">
        <v>31</v>
      </c>
      <c r="D100" s="199">
        <v>24</v>
      </c>
      <c r="E100" s="301"/>
      <c r="F100" s="228">
        <f>D100*E100</f>
        <v>0</v>
      </c>
    </row>
    <row r="101" spans="1:6">
      <c r="A101" s="195" t="s">
        <v>175</v>
      </c>
      <c r="B101" s="48" t="s">
        <v>176</v>
      </c>
      <c r="C101" s="23" t="s">
        <v>31</v>
      </c>
      <c r="D101" s="199">
        <v>1.5</v>
      </c>
      <c r="E101" s="301"/>
      <c r="F101" s="228">
        <f>D101*E101</f>
        <v>0</v>
      </c>
    </row>
    <row r="102" spans="1:6">
      <c r="A102" s="195" t="s">
        <v>177</v>
      </c>
      <c r="B102" s="48" t="s">
        <v>178</v>
      </c>
      <c r="C102" s="23" t="s">
        <v>31</v>
      </c>
      <c r="D102" s="199">
        <v>4.4000000000000004</v>
      </c>
      <c r="E102" s="301"/>
      <c r="F102" s="228">
        <f>D102*E102</f>
        <v>0</v>
      </c>
    </row>
    <row r="103" spans="1:6" ht="13.5" thickBot="1">
      <c r="A103" s="201"/>
      <c r="B103" s="411"/>
      <c r="C103" s="412"/>
      <c r="D103" s="77"/>
      <c r="E103" s="77"/>
      <c r="F103" s="287"/>
    </row>
    <row r="104" spans="1:6">
      <c r="A104" s="195" t="s">
        <v>151</v>
      </c>
      <c r="B104" s="131" t="s">
        <v>179</v>
      </c>
      <c r="C104" s="63"/>
      <c r="D104" s="78"/>
      <c r="E104" s="70"/>
      <c r="F104" s="288">
        <f>SUM(F100:F103)</f>
        <v>0</v>
      </c>
    </row>
    <row r="105" spans="1:6">
      <c r="A105" s="162"/>
      <c r="B105" s="79"/>
      <c r="C105" s="52"/>
      <c r="D105" s="53"/>
      <c r="E105" s="80"/>
      <c r="F105" s="289"/>
    </row>
    <row r="106" spans="1:6">
      <c r="A106" s="190" t="s">
        <v>191</v>
      </c>
      <c r="B106" s="50" t="s">
        <v>77</v>
      </c>
      <c r="C106" s="30"/>
      <c r="D106" s="31"/>
      <c r="E106" s="32"/>
      <c r="F106" s="281"/>
    </row>
    <row r="107" spans="1:6">
      <c r="A107" s="162"/>
      <c r="B107" s="51"/>
      <c r="C107" s="52"/>
      <c r="D107" s="53"/>
      <c r="E107" s="54"/>
      <c r="F107" s="285"/>
    </row>
    <row r="108" spans="1:6" ht="63.75">
      <c r="A108" s="162" t="s">
        <v>72</v>
      </c>
      <c r="B108" s="55" t="s">
        <v>331</v>
      </c>
      <c r="C108" s="52"/>
      <c r="D108" s="53"/>
      <c r="E108" s="54"/>
      <c r="F108" s="285"/>
    </row>
    <row r="109" spans="1:6">
      <c r="A109" s="162"/>
      <c r="B109" s="61" t="s">
        <v>93</v>
      </c>
      <c r="C109" s="52"/>
      <c r="D109" s="53"/>
      <c r="E109" s="54"/>
      <c r="F109" s="285"/>
    </row>
    <row r="110" spans="1:6">
      <c r="A110" s="162"/>
      <c r="B110" s="61" t="s">
        <v>120</v>
      </c>
      <c r="C110" s="76" t="s">
        <v>14</v>
      </c>
      <c r="D110" s="191">
        <v>6</v>
      </c>
      <c r="E110" s="298"/>
      <c r="F110" s="286">
        <f>D110*E110</f>
        <v>0</v>
      </c>
    </row>
    <row r="111" spans="1:6">
      <c r="A111" s="162"/>
      <c r="B111" s="61" t="s">
        <v>121</v>
      </c>
      <c r="C111" s="76" t="s">
        <v>14</v>
      </c>
      <c r="D111" s="191">
        <v>1</v>
      </c>
      <c r="E111" s="298"/>
      <c r="F111" s="286">
        <f>D111*E111</f>
        <v>0</v>
      </c>
    </row>
    <row r="112" spans="1:6">
      <c r="A112" s="195"/>
      <c r="B112" s="42"/>
      <c r="C112" s="63"/>
      <c r="D112" s="70"/>
      <c r="E112" s="71"/>
      <c r="F112" s="242"/>
    </row>
    <row r="113" spans="1:6" ht="38.25">
      <c r="A113" s="195" t="s">
        <v>73</v>
      </c>
      <c r="B113" s="48" t="s">
        <v>550</v>
      </c>
      <c r="C113" s="63"/>
      <c r="D113" s="70"/>
      <c r="E113" s="71"/>
      <c r="F113" s="242"/>
    </row>
    <row r="114" spans="1:6">
      <c r="A114" s="195"/>
      <c r="B114" s="48" t="s">
        <v>181</v>
      </c>
      <c r="C114" s="74" t="s">
        <v>31</v>
      </c>
      <c r="D114" s="199">
        <v>2</v>
      </c>
      <c r="E114" s="299"/>
      <c r="F114" s="228">
        <f>D114*E114</f>
        <v>0</v>
      </c>
    </row>
    <row r="115" spans="1:6">
      <c r="A115" s="195"/>
      <c r="B115" s="42"/>
      <c r="C115" s="63"/>
      <c r="D115" s="78"/>
      <c r="E115" s="71"/>
      <c r="F115" s="242"/>
    </row>
    <row r="116" spans="1:6" ht="89.25">
      <c r="A116" s="195" t="s">
        <v>79</v>
      </c>
      <c r="B116" s="49" t="s">
        <v>551</v>
      </c>
      <c r="C116" s="63"/>
      <c r="D116" s="78"/>
      <c r="E116" s="71"/>
      <c r="F116" s="242"/>
    </row>
    <row r="117" spans="1:6">
      <c r="A117" s="195"/>
      <c r="B117" s="48" t="s">
        <v>89</v>
      </c>
      <c r="C117" s="74" t="s">
        <v>14</v>
      </c>
      <c r="D117" s="199">
        <v>1</v>
      </c>
      <c r="E117" s="299"/>
      <c r="F117" s="228">
        <f>D117*E117</f>
        <v>0</v>
      </c>
    </row>
    <row r="118" spans="1:6">
      <c r="A118" s="195"/>
      <c r="B118" s="81"/>
      <c r="C118" s="63"/>
      <c r="D118" s="78"/>
      <c r="E118" s="71"/>
      <c r="F118" s="242"/>
    </row>
    <row r="119" spans="1:6" ht="88.9" customHeight="1">
      <c r="A119" s="195" t="s">
        <v>80</v>
      </c>
      <c r="B119" s="48" t="s">
        <v>552</v>
      </c>
      <c r="C119" s="63"/>
      <c r="D119" s="78"/>
      <c r="E119" s="71"/>
      <c r="F119" s="242"/>
    </row>
    <row r="120" spans="1:6">
      <c r="A120" s="195"/>
      <c r="B120" s="48" t="s">
        <v>180</v>
      </c>
      <c r="C120" s="74" t="s">
        <v>14</v>
      </c>
      <c r="D120" s="199">
        <v>5</v>
      </c>
      <c r="E120" s="299"/>
      <c r="F120" s="228">
        <f>D120*E120</f>
        <v>0</v>
      </c>
    </row>
    <row r="121" spans="1:6">
      <c r="A121" s="162"/>
      <c r="B121" s="58"/>
      <c r="C121" s="52"/>
      <c r="D121" s="413"/>
      <c r="E121" s="54"/>
      <c r="F121" s="285"/>
    </row>
    <row r="122" spans="1:6">
      <c r="A122" s="190" t="s">
        <v>141</v>
      </c>
      <c r="B122" s="50" t="s">
        <v>78</v>
      </c>
      <c r="C122" s="52"/>
      <c r="D122" s="53"/>
      <c r="E122" s="80"/>
      <c r="F122" s="290">
        <f>SUM(F110:F121)</f>
        <v>0</v>
      </c>
    </row>
    <row r="123" spans="1:6">
      <c r="A123" s="162"/>
      <c r="B123" s="79"/>
      <c r="C123" s="52"/>
      <c r="D123" s="53"/>
      <c r="E123" s="80"/>
      <c r="F123" s="289"/>
    </row>
    <row r="124" spans="1:6">
      <c r="A124" s="190" t="s">
        <v>192</v>
      </c>
      <c r="B124" s="50" t="s">
        <v>90</v>
      </c>
      <c r="C124" s="30"/>
      <c r="D124" s="31"/>
      <c r="E124" s="32"/>
      <c r="F124" s="281"/>
    </row>
    <row r="125" spans="1:6">
      <c r="A125" s="162"/>
      <c r="B125" s="51"/>
      <c r="C125" s="52"/>
      <c r="D125" s="53"/>
      <c r="E125" s="54"/>
      <c r="F125" s="285"/>
    </row>
    <row r="126" spans="1:6" ht="38.25">
      <c r="A126" s="162"/>
      <c r="B126" s="82" t="s">
        <v>122</v>
      </c>
      <c r="C126" s="52"/>
      <c r="D126" s="53"/>
      <c r="E126" s="54"/>
      <c r="F126" s="285"/>
    </row>
    <row r="127" spans="1:6" ht="38.25">
      <c r="A127" s="162"/>
      <c r="B127" s="305" t="s">
        <v>523</v>
      </c>
      <c r="C127" s="52"/>
      <c r="D127" s="53"/>
      <c r="E127" s="54"/>
      <c r="F127" s="285"/>
    </row>
    <row r="128" spans="1:6" ht="38.25">
      <c r="A128" s="162"/>
      <c r="B128" s="83" t="s">
        <v>332</v>
      </c>
      <c r="C128" s="52"/>
      <c r="D128" s="53"/>
      <c r="E128" s="54"/>
      <c r="F128" s="285"/>
    </row>
    <row r="129" spans="1:8" ht="114.75">
      <c r="A129" s="162"/>
      <c r="B129" s="88" t="s">
        <v>568</v>
      </c>
      <c r="C129" s="52"/>
      <c r="D129" s="53"/>
      <c r="E129" s="54"/>
      <c r="F129" s="285"/>
      <c r="H129" s="51"/>
    </row>
    <row r="130" spans="1:8">
      <c r="A130" s="202"/>
      <c r="B130" s="58"/>
      <c r="C130" s="99"/>
      <c r="D130" s="59"/>
      <c r="E130" s="84"/>
      <c r="F130" s="291"/>
    </row>
    <row r="131" spans="1:8" ht="140.25">
      <c r="A131" s="202" t="s">
        <v>74</v>
      </c>
      <c r="B131" s="85" t="s">
        <v>553</v>
      </c>
      <c r="C131" s="86"/>
      <c r="D131" s="53"/>
      <c r="E131" s="87"/>
      <c r="F131" s="292"/>
    </row>
    <row r="132" spans="1:8" ht="38.25">
      <c r="A132" s="192"/>
      <c r="B132" s="88" t="s">
        <v>91</v>
      </c>
      <c r="C132" s="86"/>
      <c r="D132" s="53"/>
      <c r="E132" s="87"/>
      <c r="F132" s="292"/>
    </row>
    <row r="133" spans="1:8">
      <c r="A133" s="192"/>
      <c r="B133" s="88" t="s">
        <v>127</v>
      </c>
      <c r="C133" s="86"/>
      <c r="D133" s="53"/>
      <c r="E133" s="87"/>
      <c r="F133" s="292"/>
    </row>
    <row r="134" spans="1:8">
      <c r="A134" s="137"/>
      <c r="B134" s="19" t="s">
        <v>129</v>
      </c>
      <c r="C134" s="89"/>
      <c r="D134" s="90"/>
      <c r="E134" s="91"/>
      <c r="F134" s="240"/>
    </row>
    <row r="135" spans="1:8">
      <c r="A135" s="137"/>
      <c r="B135" s="93" t="s">
        <v>130</v>
      </c>
      <c r="C135" s="94"/>
      <c r="D135" s="95"/>
      <c r="E135" s="91"/>
      <c r="F135" s="240"/>
    </row>
    <row r="136" spans="1:8">
      <c r="A136" s="137"/>
      <c r="B136" s="93" t="s">
        <v>131</v>
      </c>
      <c r="C136" s="94"/>
      <c r="D136" s="95"/>
      <c r="E136" s="91"/>
      <c r="F136" s="240"/>
    </row>
    <row r="137" spans="1:8">
      <c r="A137" s="137"/>
      <c r="B137" s="96" t="s">
        <v>132</v>
      </c>
      <c r="C137" s="97"/>
      <c r="D137" s="98"/>
      <c r="E137" s="91"/>
      <c r="F137" s="240"/>
    </row>
    <row r="138" spans="1:8">
      <c r="A138" s="162" t="s">
        <v>123</v>
      </c>
      <c r="B138" s="61" t="s">
        <v>213</v>
      </c>
      <c r="C138" s="76" t="s">
        <v>32</v>
      </c>
      <c r="D138" s="200">
        <v>521</v>
      </c>
      <c r="E138" s="298"/>
      <c r="F138" s="286">
        <f>D138*E138</f>
        <v>0</v>
      </c>
    </row>
    <row r="139" spans="1:8">
      <c r="A139" s="192"/>
      <c r="B139" s="58"/>
      <c r="C139" s="86"/>
      <c r="D139" s="53"/>
      <c r="E139" s="87"/>
      <c r="F139" s="292"/>
    </row>
    <row r="140" spans="1:8" ht="76.5">
      <c r="A140" s="202" t="s">
        <v>193</v>
      </c>
      <c r="B140" s="85" t="s">
        <v>333</v>
      </c>
      <c r="C140" s="99"/>
      <c r="D140" s="59"/>
      <c r="E140" s="80"/>
      <c r="F140" s="291"/>
    </row>
    <row r="141" spans="1:8">
      <c r="A141" s="202"/>
      <c r="B141" s="88" t="s">
        <v>92</v>
      </c>
      <c r="C141" s="99"/>
      <c r="D141" s="59"/>
      <c r="E141" s="80"/>
      <c r="F141" s="291"/>
    </row>
    <row r="142" spans="1:8">
      <c r="A142" s="162" t="s">
        <v>123</v>
      </c>
      <c r="B142" s="61" t="s">
        <v>214</v>
      </c>
      <c r="C142" s="76" t="s">
        <v>32</v>
      </c>
      <c r="D142" s="200">
        <v>521</v>
      </c>
      <c r="E142" s="298"/>
      <c r="F142" s="286">
        <f>D142*E142</f>
        <v>0</v>
      </c>
    </row>
    <row r="143" spans="1:8">
      <c r="A143" s="162"/>
      <c r="B143" s="51"/>
      <c r="C143" s="52"/>
      <c r="D143" s="53"/>
      <c r="E143" s="54"/>
      <c r="F143" s="285"/>
    </row>
    <row r="144" spans="1:8" ht="114.75">
      <c r="A144" s="202" t="s">
        <v>194</v>
      </c>
      <c r="B144" s="85" t="s">
        <v>554</v>
      </c>
      <c r="C144" s="52"/>
      <c r="D144" s="53"/>
      <c r="E144" s="54"/>
      <c r="F144" s="285"/>
    </row>
    <row r="145" spans="1:6">
      <c r="A145" s="163"/>
      <c r="B145" s="88" t="s">
        <v>215</v>
      </c>
      <c r="C145" s="76" t="s">
        <v>14</v>
      </c>
      <c r="D145" s="203">
        <v>8</v>
      </c>
      <c r="E145" s="302"/>
      <c r="F145" s="293">
        <f>D145*E145</f>
        <v>0</v>
      </c>
    </row>
    <row r="146" spans="1:6" ht="25.5">
      <c r="A146" s="163"/>
      <c r="B146" s="88" t="s">
        <v>216</v>
      </c>
      <c r="C146" s="76" t="s">
        <v>14</v>
      </c>
      <c r="D146" s="203">
        <v>5</v>
      </c>
      <c r="E146" s="302"/>
      <c r="F146" s="293">
        <f>D146*E146</f>
        <v>0</v>
      </c>
    </row>
    <row r="147" spans="1:6" ht="25.5">
      <c r="A147" s="163"/>
      <c r="B147" s="88" t="s">
        <v>418</v>
      </c>
      <c r="C147" s="76" t="s">
        <v>14</v>
      </c>
      <c r="D147" s="203">
        <v>4</v>
      </c>
      <c r="E147" s="302"/>
      <c r="F147" s="293">
        <f>D147*E147</f>
        <v>0</v>
      </c>
    </row>
    <row r="148" spans="1:6">
      <c r="A148" s="163"/>
      <c r="B148" s="88" t="s">
        <v>218</v>
      </c>
      <c r="C148" s="76" t="s">
        <v>14</v>
      </c>
      <c r="D148" s="203">
        <v>5</v>
      </c>
      <c r="E148" s="302"/>
      <c r="F148" s="293">
        <f>D148*E148</f>
        <v>0</v>
      </c>
    </row>
    <row r="149" spans="1:6" ht="25.5">
      <c r="A149" s="163"/>
      <c r="B149" s="88" t="s">
        <v>419</v>
      </c>
      <c r="C149" s="76" t="s">
        <v>14</v>
      </c>
      <c r="D149" s="203">
        <v>4</v>
      </c>
      <c r="E149" s="302"/>
      <c r="F149" s="293">
        <f t="shared" ref="F149:F158" si="0">D149*E149</f>
        <v>0</v>
      </c>
    </row>
    <row r="150" spans="1:6" ht="25.5">
      <c r="A150" s="163"/>
      <c r="B150" s="88" t="s">
        <v>420</v>
      </c>
      <c r="C150" s="76" t="s">
        <v>14</v>
      </c>
      <c r="D150" s="203">
        <v>2</v>
      </c>
      <c r="E150" s="302"/>
      <c r="F150" s="293">
        <f>D150*E150</f>
        <v>0</v>
      </c>
    </row>
    <row r="151" spans="1:6" ht="25.5">
      <c r="A151" s="163"/>
      <c r="B151" s="88" t="s">
        <v>421</v>
      </c>
      <c r="C151" s="76" t="s">
        <v>14</v>
      </c>
      <c r="D151" s="203">
        <v>1</v>
      </c>
      <c r="E151" s="302"/>
      <c r="F151" s="293">
        <f t="shared" si="0"/>
        <v>0</v>
      </c>
    </row>
    <row r="152" spans="1:6">
      <c r="A152" s="163"/>
      <c r="B152" s="88" t="s">
        <v>222</v>
      </c>
      <c r="C152" s="76" t="s">
        <v>14</v>
      </c>
      <c r="D152" s="203">
        <v>4</v>
      </c>
      <c r="E152" s="302"/>
      <c r="F152" s="293">
        <f t="shared" si="0"/>
        <v>0</v>
      </c>
    </row>
    <row r="153" spans="1:6">
      <c r="A153" s="163"/>
      <c r="B153" s="88" t="s">
        <v>223</v>
      </c>
      <c r="C153" s="76" t="s">
        <v>14</v>
      </c>
      <c r="D153" s="203">
        <v>10</v>
      </c>
      <c r="E153" s="302"/>
      <c r="F153" s="293">
        <f>D153*E153</f>
        <v>0</v>
      </c>
    </row>
    <row r="154" spans="1:6">
      <c r="A154" s="163"/>
      <c r="B154" s="88" t="s">
        <v>224</v>
      </c>
      <c r="C154" s="76" t="s">
        <v>14</v>
      </c>
      <c r="D154" s="203">
        <v>1</v>
      </c>
      <c r="E154" s="302"/>
      <c r="F154" s="293">
        <f>D154*E154</f>
        <v>0</v>
      </c>
    </row>
    <row r="155" spans="1:6">
      <c r="A155" s="163"/>
      <c r="B155" s="88" t="s">
        <v>225</v>
      </c>
      <c r="C155" s="76" t="s">
        <v>14</v>
      </c>
      <c r="D155" s="203">
        <v>3</v>
      </c>
      <c r="E155" s="302"/>
      <c r="F155" s="293">
        <f>D155*E155</f>
        <v>0</v>
      </c>
    </row>
    <row r="156" spans="1:6">
      <c r="A156" s="163"/>
      <c r="B156" s="88" t="s">
        <v>226</v>
      </c>
      <c r="C156" s="76" t="s">
        <v>14</v>
      </c>
      <c r="D156" s="203">
        <v>3</v>
      </c>
      <c r="E156" s="302"/>
      <c r="F156" s="293">
        <f>D156*E156</f>
        <v>0</v>
      </c>
    </row>
    <row r="157" spans="1:6" ht="25.5">
      <c r="A157" s="163"/>
      <c r="B157" s="88" t="s">
        <v>227</v>
      </c>
      <c r="C157" s="76" t="s">
        <v>14</v>
      </c>
      <c r="D157" s="203">
        <v>1</v>
      </c>
      <c r="E157" s="302"/>
      <c r="F157" s="293">
        <f t="shared" si="0"/>
        <v>0</v>
      </c>
    </row>
    <row r="158" spans="1:6" ht="25.5">
      <c r="A158" s="163"/>
      <c r="B158" s="88" t="s">
        <v>228</v>
      </c>
      <c r="C158" s="76" t="s">
        <v>14</v>
      </c>
      <c r="D158" s="203">
        <v>1</v>
      </c>
      <c r="E158" s="302"/>
      <c r="F158" s="293">
        <f t="shared" si="0"/>
        <v>0</v>
      </c>
    </row>
    <row r="159" spans="1:6">
      <c r="A159" s="162"/>
      <c r="B159" s="51"/>
      <c r="C159" s="52"/>
      <c r="D159" s="53"/>
      <c r="E159" s="80"/>
      <c r="F159" s="285"/>
    </row>
    <row r="160" spans="1:6" ht="114.75">
      <c r="A160" s="202" t="s">
        <v>195</v>
      </c>
      <c r="B160" s="85" t="s">
        <v>555</v>
      </c>
      <c r="C160" s="52"/>
      <c r="D160" s="53"/>
      <c r="E160" s="54"/>
      <c r="F160" s="285"/>
    </row>
    <row r="161" spans="1:6" ht="51">
      <c r="A161" s="162"/>
      <c r="B161" s="88" t="s">
        <v>124</v>
      </c>
      <c r="C161" s="52"/>
      <c r="D161" s="53"/>
      <c r="E161" s="54"/>
      <c r="F161" s="285"/>
    </row>
    <row r="162" spans="1:6">
      <c r="A162" s="163"/>
      <c r="B162" s="88" t="s">
        <v>215</v>
      </c>
      <c r="C162" s="76" t="s">
        <v>14</v>
      </c>
      <c r="D162" s="203">
        <v>8</v>
      </c>
      <c r="E162" s="302"/>
      <c r="F162" s="293">
        <f t="shared" ref="F162:F170" si="1">D162*E162</f>
        <v>0</v>
      </c>
    </row>
    <row r="163" spans="1:6" ht="25.5">
      <c r="A163" s="163"/>
      <c r="B163" s="88" t="s">
        <v>216</v>
      </c>
      <c r="C163" s="76" t="s">
        <v>14</v>
      </c>
      <c r="D163" s="203">
        <v>5</v>
      </c>
      <c r="E163" s="302"/>
      <c r="F163" s="293">
        <f t="shared" si="1"/>
        <v>0</v>
      </c>
    </row>
    <row r="164" spans="1:6" ht="25.5">
      <c r="A164" s="163"/>
      <c r="B164" s="88" t="s">
        <v>217</v>
      </c>
      <c r="C164" s="76" t="s">
        <v>14</v>
      </c>
      <c r="D164" s="203">
        <v>4</v>
      </c>
      <c r="E164" s="302"/>
      <c r="F164" s="293">
        <f t="shared" si="1"/>
        <v>0</v>
      </c>
    </row>
    <row r="165" spans="1:6">
      <c r="A165" s="163"/>
      <c r="B165" s="88" t="s">
        <v>218</v>
      </c>
      <c r="C165" s="76" t="s">
        <v>14</v>
      </c>
      <c r="D165" s="203">
        <v>5</v>
      </c>
      <c r="E165" s="302"/>
      <c r="F165" s="293">
        <f t="shared" si="1"/>
        <v>0</v>
      </c>
    </row>
    <row r="166" spans="1:6" ht="25.5">
      <c r="A166" s="163"/>
      <c r="B166" s="88" t="s">
        <v>219</v>
      </c>
      <c r="C166" s="76" t="s">
        <v>14</v>
      </c>
      <c r="D166" s="203">
        <v>4</v>
      </c>
      <c r="E166" s="302"/>
      <c r="F166" s="293">
        <f t="shared" si="1"/>
        <v>0</v>
      </c>
    </row>
    <row r="167" spans="1:6" ht="25.5">
      <c r="A167" s="163"/>
      <c r="B167" s="88" t="s">
        <v>220</v>
      </c>
      <c r="C167" s="76" t="s">
        <v>14</v>
      </c>
      <c r="D167" s="203">
        <v>2</v>
      </c>
      <c r="E167" s="302"/>
      <c r="F167" s="293">
        <f t="shared" si="1"/>
        <v>0</v>
      </c>
    </row>
    <row r="168" spans="1:6" ht="25.5">
      <c r="A168" s="163"/>
      <c r="B168" s="88" t="s">
        <v>221</v>
      </c>
      <c r="C168" s="76" t="s">
        <v>14</v>
      </c>
      <c r="D168" s="203">
        <v>1</v>
      </c>
      <c r="E168" s="302"/>
      <c r="F168" s="293">
        <f t="shared" si="1"/>
        <v>0</v>
      </c>
    </row>
    <row r="169" spans="1:6">
      <c r="A169" s="163"/>
      <c r="B169" s="88" t="s">
        <v>222</v>
      </c>
      <c r="C169" s="76" t="s">
        <v>14</v>
      </c>
      <c r="D169" s="203">
        <v>4</v>
      </c>
      <c r="E169" s="302"/>
      <c r="F169" s="293">
        <f t="shared" si="1"/>
        <v>0</v>
      </c>
    </row>
    <row r="170" spans="1:6">
      <c r="A170" s="163"/>
      <c r="B170" s="88" t="s">
        <v>223</v>
      </c>
      <c r="C170" s="76" t="s">
        <v>14</v>
      </c>
      <c r="D170" s="203">
        <v>10</v>
      </c>
      <c r="E170" s="302"/>
      <c r="F170" s="293">
        <f t="shared" si="1"/>
        <v>0</v>
      </c>
    </row>
    <row r="171" spans="1:6">
      <c r="A171" s="163"/>
      <c r="B171" s="88" t="s">
        <v>224</v>
      </c>
      <c r="C171" s="76" t="s">
        <v>14</v>
      </c>
      <c r="D171" s="203">
        <v>1</v>
      </c>
      <c r="E171" s="302"/>
      <c r="F171" s="293">
        <f>D171*E171</f>
        <v>0</v>
      </c>
    </row>
    <row r="172" spans="1:6">
      <c r="A172" s="163"/>
      <c r="B172" s="88" t="s">
        <v>225</v>
      </c>
      <c r="C172" s="76" t="s">
        <v>14</v>
      </c>
      <c r="D172" s="203">
        <v>3</v>
      </c>
      <c r="E172" s="302"/>
      <c r="F172" s="293">
        <f>D172*E172</f>
        <v>0</v>
      </c>
    </row>
    <row r="173" spans="1:6">
      <c r="A173" s="163"/>
      <c r="B173" s="88" t="s">
        <v>226</v>
      </c>
      <c r="C173" s="76" t="s">
        <v>14</v>
      </c>
      <c r="D173" s="203">
        <v>3</v>
      </c>
      <c r="E173" s="302"/>
      <c r="F173" s="293">
        <f>D173*E173</f>
        <v>0</v>
      </c>
    </row>
    <row r="174" spans="1:6" ht="25.5">
      <c r="A174" s="163"/>
      <c r="B174" s="88" t="s">
        <v>227</v>
      </c>
      <c r="C174" s="76" t="s">
        <v>14</v>
      </c>
      <c r="D174" s="203">
        <v>1</v>
      </c>
      <c r="E174" s="302"/>
      <c r="F174" s="293">
        <f>D174*E174</f>
        <v>0</v>
      </c>
    </row>
    <row r="175" spans="1:6" ht="25.5">
      <c r="A175" s="163"/>
      <c r="B175" s="88" t="s">
        <v>228</v>
      </c>
      <c r="C175" s="76" t="s">
        <v>14</v>
      </c>
      <c r="D175" s="203">
        <v>1</v>
      </c>
      <c r="E175" s="302"/>
      <c r="F175" s="293">
        <f>D175*E175</f>
        <v>0</v>
      </c>
    </row>
    <row r="176" spans="1:6">
      <c r="A176" s="195"/>
      <c r="B176" s="42"/>
      <c r="C176" s="52"/>
      <c r="D176" s="100"/>
      <c r="E176" s="41"/>
      <c r="F176" s="242"/>
    </row>
    <row r="177" spans="1:6" ht="89.25">
      <c r="A177" s="202" t="s">
        <v>196</v>
      </c>
      <c r="B177" s="101" t="s">
        <v>556</v>
      </c>
      <c r="C177" s="52"/>
      <c r="D177" s="53"/>
      <c r="E177" s="54"/>
      <c r="F177" s="285"/>
    </row>
    <row r="178" spans="1:6">
      <c r="A178" s="162"/>
      <c r="B178" s="61" t="s">
        <v>93</v>
      </c>
      <c r="C178" s="52"/>
      <c r="D178" s="53"/>
      <c r="E178" s="54"/>
      <c r="F178" s="285"/>
    </row>
    <row r="179" spans="1:6">
      <c r="A179" s="162"/>
      <c r="B179" s="61" t="s">
        <v>229</v>
      </c>
      <c r="C179" s="76" t="s">
        <v>14</v>
      </c>
      <c r="D179" s="191">
        <v>5</v>
      </c>
      <c r="E179" s="298"/>
      <c r="F179" s="286">
        <f>D179*E179</f>
        <v>0</v>
      </c>
    </row>
    <row r="180" spans="1:6">
      <c r="A180" s="162"/>
      <c r="B180" s="61" t="s">
        <v>182</v>
      </c>
      <c r="C180" s="76" t="s">
        <v>14</v>
      </c>
      <c r="D180" s="191">
        <v>5</v>
      </c>
      <c r="E180" s="298"/>
      <c r="F180" s="286">
        <f>D180*E180</f>
        <v>0</v>
      </c>
    </row>
    <row r="181" spans="1:6">
      <c r="A181" s="162"/>
      <c r="B181" s="51"/>
      <c r="C181" s="52"/>
      <c r="D181" s="53"/>
      <c r="E181" s="54"/>
      <c r="F181" s="285"/>
    </row>
    <row r="182" spans="1:6" ht="140.25">
      <c r="A182" s="202" t="s">
        <v>197</v>
      </c>
      <c r="B182" s="101" t="s">
        <v>557</v>
      </c>
      <c r="C182" s="52"/>
      <c r="D182" s="53"/>
      <c r="E182" s="54"/>
      <c r="F182" s="285"/>
    </row>
    <row r="183" spans="1:6">
      <c r="A183" s="162"/>
      <c r="B183" s="61" t="s">
        <v>93</v>
      </c>
      <c r="C183" s="52"/>
      <c r="D183" s="53"/>
      <c r="E183" s="54"/>
      <c r="F183" s="285"/>
    </row>
    <row r="184" spans="1:6">
      <c r="A184" s="162"/>
      <c r="B184" s="61" t="s">
        <v>229</v>
      </c>
      <c r="C184" s="76" t="s">
        <v>14</v>
      </c>
      <c r="D184" s="191">
        <v>5</v>
      </c>
      <c r="E184" s="298"/>
      <c r="F184" s="286">
        <f>D184*E184</f>
        <v>0</v>
      </c>
    </row>
    <row r="185" spans="1:6">
      <c r="A185" s="162"/>
      <c r="B185" s="61" t="s">
        <v>182</v>
      </c>
      <c r="C185" s="76" t="s">
        <v>14</v>
      </c>
      <c r="D185" s="191">
        <v>5</v>
      </c>
      <c r="E185" s="298"/>
      <c r="F185" s="286">
        <f>D185*E185</f>
        <v>0</v>
      </c>
    </row>
    <row r="186" spans="1:6">
      <c r="A186" s="162"/>
      <c r="B186" s="51"/>
      <c r="C186" s="52"/>
      <c r="D186" s="53"/>
      <c r="E186" s="54"/>
      <c r="F186" s="285"/>
    </row>
    <row r="187" spans="1:6" ht="127.5">
      <c r="A187" s="202" t="s">
        <v>198</v>
      </c>
      <c r="B187" s="101" t="s">
        <v>558</v>
      </c>
      <c r="C187" s="52"/>
      <c r="D187" s="53"/>
      <c r="E187" s="54"/>
      <c r="F187" s="285"/>
    </row>
    <row r="188" spans="1:6">
      <c r="A188" s="162"/>
      <c r="B188" s="61" t="s">
        <v>93</v>
      </c>
      <c r="C188" s="52"/>
      <c r="D188" s="53"/>
      <c r="E188" s="54"/>
      <c r="F188" s="285"/>
    </row>
    <row r="189" spans="1:6">
      <c r="A189" s="162"/>
      <c r="B189" s="61" t="s">
        <v>229</v>
      </c>
      <c r="C189" s="76" t="s">
        <v>14</v>
      </c>
      <c r="D189" s="191">
        <v>4</v>
      </c>
      <c r="E189" s="298"/>
      <c r="F189" s="286">
        <f>D189*E189</f>
        <v>0</v>
      </c>
    </row>
    <row r="190" spans="1:6">
      <c r="A190" s="162"/>
      <c r="B190" s="51"/>
      <c r="C190" s="52"/>
      <c r="D190" s="53"/>
      <c r="E190" s="54"/>
      <c r="F190" s="285"/>
    </row>
    <row r="191" spans="1:6" ht="178.5">
      <c r="A191" s="202" t="s">
        <v>199</v>
      </c>
      <c r="B191" s="101" t="s">
        <v>559</v>
      </c>
      <c r="C191" s="52"/>
      <c r="D191" s="53"/>
      <c r="E191" s="54"/>
      <c r="F191" s="285"/>
    </row>
    <row r="192" spans="1:6">
      <c r="A192" s="162"/>
      <c r="B192" s="61" t="s">
        <v>93</v>
      </c>
      <c r="C192" s="52"/>
      <c r="D192" s="53"/>
      <c r="E192" s="54"/>
      <c r="F192" s="285"/>
    </row>
    <row r="193" spans="1:6">
      <c r="A193" s="162"/>
      <c r="B193" s="61" t="s">
        <v>229</v>
      </c>
      <c r="C193" s="76" t="s">
        <v>14</v>
      </c>
      <c r="D193" s="191">
        <v>4</v>
      </c>
      <c r="E193" s="298"/>
      <c r="F193" s="286">
        <f>D193*E193</f>
        <v>0</v>
      </c>
    </row>
    <row r="194" spans="1:6">
      <c r="A194" s="162"/>
      <c r="B194" s="51"/>
      <c r="C194" s="52"/>
      <c r="D194" s="53"/>
      <c r="E194" s="54"/>
      <c r="F194" s="285"/>
    </row>
    <row r="195" spans="1:6" ht="76.5">
      <c r="A195" s="202" t="s">
        <v>200</v>
      </c>
      <c r="B195" s="101" t="s">
        <v>560</v>
      </c>
      <c r="C195" s="52"/>
      <c r="D195" s="53"/>
      <c r="E195" s="54"/>
      <c r="F195" s="285"/>
    </row>
    <row r="196" spans="1:6">
      <c r="A196" s="162"/>
      <c r="B196" s="61" t="s">
        <v>93</v>
      </c>
      <c r="C196" s="52"/>
      <c r="D196" s="53"/>
      <c r="E196" s="54"/>
      <c r="F196" s="285"/>
    </row>
    <row r="197" spans="1:6">
      <c r="A197" s="162"/>
      <c r="B197" s="61" t="s">
        <v>230</v>
      </c>
      <c r="C197" s="76" t="s">
        <v>14</v>
      </c>
      <c r="D197" s="191">
        <v>2</v>
      </c>
      <c r="E197" s="298"/>
      <c r="F197" s="286">
        <f>D197*E197</f>
        <v>0</v>
      </c>
    </row>
    <row r="198" spans="1:6">
      <c r="A198" s="162"/>
      <c r="B198" s="51"/>
      <c r="C198" s="52"/>
      <c r="D198" s="53"/>
      <c r="E198" s="54"/>
      <c r="F198" s="285"/>
    </row>
    <row r="199" spans="1:6" ht="89.25">
      <c r="A199" s="202" t="s">
        <v>201</v>
      </c>
      <c r="B199" s="101" t="s">
        <v>334</v>
      </c>
      <c r="C199" s="52"/>
      <c r="D199" s="53"/>
      <c r="E199" s="54"/>
      <c r="F199" s="285"/>
    </row>
    <row r="200" spans="1:6">
      <c r="A200" s="162"/>
      <c r="B200" s="61" t="s">
        <v>93</v>
      </c>
      <c r="C200" s="52"/>
      <c r="D200" s="53"/>
      <c r="E200" s="54"/>
      <c r="F200" s="285"/>
    </row>
    <row r="201" spans="1:6">
      <c r="A201" s="162"/>
      <c r="B201" s="61" t="s">
        <v>230</v>
      </c>
      <c r="C201" s="76" t="s">
        <v>14</v>
      </c>
      <c r="D201" s="191">
        <v>2</v>
      </c>
      <c r="E201" s="298"/>
      <c r="F201" s="286">
        <f>D201*E201</f>
        <v>0</v>
      </c>
    </row>
    <row r="202" spans="1:6">
      <c r="A202" s="162"/>
      <c r="B202" s="51"/>
      <c r="C202" s="52"/>
      <c r="D202" s="53"/>
      <c r="E202" s="54"/>
      <c r="F202" s="285"/>
    </row>
    <row r="203" spans="1:6" ht="76.5">
      <c r="A203" s="202" t="s">
        <v>202</v>
      </c>
      <c r="B203" s="85" t="s">
        <v>561</v>
      </c>
      <c r="C203" s="52"/>
      <c r="D203" s="102"/>
      <c r="E203" s="103"/>
      <c r="F203" s="292"/>
    </row>
    <row r="204" spans="1:6">
      <c r="A204" s="162" t="s">
        <v>123</v>
      </c>
      <c r="B204" s="88" t="s">
        <v>422</v>
      </c>
      <c r="C204" s="76" t="s">
        <v>14</v>
      </c>
      <c r="D204" s="204">
        <v>6</v>
      </c>
      <c r="E204" s="302"/>
      <c r="F204" s="294">
        <f>D204*E204</f>
        <v>0</v>
      </c>
    </row>
    <row r="205" spans="1:6">
      <c r="A205" s="162"/>
      <c r="B205" s="51"/>
      <c r="C205" s="52"/>
      <c r="D205" s="104"/>
      <c r="E205" s="54"/>
      <c r="F205" s="285"/>
    </row>
    <row r="206" spans="1:6" ht="89.25">
      <c r="A206" s="202" t="s">
        <v>203</v>
      </c>
      <c r="B206" s="85" t="s">
        <v>562</v>
      </c>
      <c r="C206" s="52"/>
      <c r="D206" s="105"/>
      <c r="E206" s="103"/>
      <c r="F206" s="292"/>
    </row>
    <row r="207" spans="1:6" ht="51">
      <c r="A207" s="162"/>
      <c r="B207" s="88" t="s">
        <v>124</v>
      </c>
      <c r="C207" s="52"/>
      <c r="D207" s="104"/>
      <c r="E207" s="54"/>
      <c r="F207" s="285"/>
    </row>
    <row r="208" spans="1:6">
      <c r="A208" s="162" t="s">
        <v>123</v>
      </c>
      <c r="B208" s="88" t="s">
        <v>422</v>
      </c>
      <c r="C208" s="76" t="s">
        <v>14</v>
      </c>
      <c r="D208" s="204">
        <v>6</v>
      </c>
      <c r="E208" s="303"/>
      <c r="F208" s="294">
        <f>D208*E208</f>
        <v>0</v>
      </c>
    </row>
    <row r="209" spans="1:6">
      <c r="A209" s="162"/>
      <c r="B209" s="51"/>
      <c r="C209" s="52"/>
      <c r="D209" s="104"/>
      <c r="E209" s="54"/>
      <c r="F209" s="285"/>
    </row>
    <row r="210" spans="1:6" ht="76.5">
      <c r="A210" s="202" t="s">
        <v>204</v>
      </c>
      <c r="B210" s="85" t="s">
        <v>563</v>
      </c>
      <c r="C210" s="86"/>
      <c r="D210" s="104"/>
      <c r="E210" s="54"/>
      <c r="F210" s="285"/>
    </row>
    <row r="211" spans="1:6">
      <c r="A211" s="162"/>
      <c r="B211" s="88" t="s">
        <v>92</v>
      </c>
      <c r="C211" s="86"/>
      <c r="D211" s="104"/>
      <c r="E211" s="54"/>
      <c r="F211" s="285"/>
    </row>
    <row r="212" spans="1:6">
      <c r="A212" s="162"/>
      <c r="B212" s="88" t="s">
        <v>423</v>
      </c>
      <c r="C212" s="205" t="s">
        <v>14</v>
      </c>
      <c r="D212" s="203">
        <v>1</v>
      </c>
      <c r="E212" s="298"/>
      <c r="F212" s="286">
        <f>D212*E212</f>
        <v>0</v>
      </c>
    </row>
    <row r="213" spans="1:6">
      <c r="A213" s="162"/>
      <c r="B213" s="58"/>
      <c r="C213" s="52"/>
      <c r="D213" s="104"/>
      <c r="E213" s="54"/>
      <c r="F213" s="285"/>
    </row>
    <row r="214" spans="1:6" ht="76.5">
      <c r="A214" s="202" t="s">
        <v>205</v>
      </c>
      <c r="B214" s="85" t="s">
        <v>564</v>
      </c>
      <c r="C214" s="86"/>
      <c r="D214" s="104"/>
      <c r="E214" s="54"/>
      <c r="F214" s="285"/>
    </row>
    <row r="215" spans="1:6" ht="51">
      <c r="A215" s="162"/>
      <c r="B215" s="88" t="s">
        <v>124</v>
      </c>
      <c r="C215" s="52"/>
      <c r="D215" s="104"/>
      <c r="E215" s="54"/>
      <c r="F215" s="285"/>
    </row>
    <row r="216" spans="1:6">
      <c r="A216" s="162"/>
      <c r="B216" s="88" t="s">
        <v>92</v>
      </c>
      <c r="C216" s="86"/>
      <c r="D216" s="104"/>
      <c r="E216" s="54"/>
      <c r="F216" s="285"/>
    </row>
    <row r="217" spans="1:6">
      <c r="A217" s="162"/>
      <c r="B217" s="88" t="s">
        <v>423</v>
      </c>
      <c r="C217" s="205" t="s">
        <v>14</v>
      </c>
      <c r="D217" s="203">
        <v>1</v>
      </c>
      <c r="E217" s="298"/>
      <c r="F217" s="286">
        <f>D217*E217</f>
        <v>0</v>
      </c>
    </row>
    <row r="218" spans="1:6">
      <c r="A218" s="162"/>
      <c r="B218" s="51"/>
      <c r="C218" s="52"/>
      <c r="D218" s="104"/>
      <c r="E218" s="54"/>
      <c r="F218" s="285"/>
    </row>
    <row r="219" spans="1:6" ht="267.2" customHeight="1">
      <c r="A219" s="162" t="s">
        <v>206</v>
      </c>
      <c r="B219" s="55" t="s">
        <v>335</v>
      </c>
      <c r="C219" s="52"/>
      <c r="D219" s="53"/>
      <c r="E219" s="54"/>
      <c r="F219" s="285"/>
    </row>
    <row r="220" spans="1:6">
      <c r="A220" s="162"/>
      <c r="B220" s="61" t="s">
        <v>128</v>
      </c>
      <c r="C220" s="76" t="s">
        <v>32</v>
      </c>
      <c r="D220" s="164">
        <v>521</v>
      </c>
      <c r="E220" s="298"/>
      <c r="F220" s="286">
        <f>D220*E220</f>
        <v>0</v>
      </c>
    </row>
    <row r="221" spans="1:6">
      <c r="A221" s="162"/>
      <c r="B221" s="51"/>
      <c r="C221" s="52"/>
      <c r="D221" s="53"/>
      <c r="E221" s="54"/>
      <c r="F221" s="285"/>
    </row>
    <row r="222" spans="1:6" ht="102">
      <c r="A222" s="162" t="s">
        <v>207</v>
      </c>
      <c r="B222" s="48" t="s">
        <v>336</v>
      </c>
      <c r="C222" s="52"/>
      <c r="D222" s="53"/>
      <c r="E222" s="54"/>
      <c r="F222" s="285"/>
    </row>
    <row r="223" spans="1:6">
      <c r="A223" s="162"/>
      <c r="B223" s="61" t="s">
        <v>128</v>
      </c>
      <c r="C223" s="76" t="s">
        <v>32</v>
      </c>
      <c r="D223" s="164">
        <v>521</v>
      </c>
      <c r="E223" s="298"/>
      <c r="F223" s="286">
        <f>D223*E223</f>
        <v>0</v>
      </c>
    </row>
    <row r="224" spans="1:6">
      <c r="A224" s="162"/>
      <c r="B224" s="51"/>
      <c r="C224" s="52"/>
      <c r="D224" s="53"/>
      <c r="E224" s="54"/>
      <c r="F224" s="285"/>
    </row>
    <row r="225" spans="1:6" ht="191.25">
      <c r="A225" s="162" t="s">
        <v>208</v>
      </c>
      <c r="B225" s="48" t="s">
        <v>337</v>
      </c>
      <c r="C225" s="52"/>
      <c r="D225" s="53"/>
      <c r="E225" s="54"/>
      <c r="F225" s="285"/>
    </row>
    <row r="226" spans="1:6">
      <c r="A226" s="162"/>
      <c r="B226" s="61" t="s">
        <v>128</v>
      </c>
      <c r="C226" s="76" t="s">
        <v>32</v>
      </c>
      <c r="D226" s="164">
        <v>521</v>
      </c>
      <c r="E226" s="298"/>
      <c r="F226" s="286">
        <f>D226*E226</f>
        <v>0</v>
      </c>
    </row>
    <row r="227" spans="1:6">
      <c r="A227" s="162"/>
      <c r="B227" s="51"/>
      <c r="C227" s="52"/>
      <c r="D227" s="53"/>
      <c r="E227" s="54"/>
      <c r="F227" s="285"/>
    </row>
    <row r="228" spans="1:6" ht="76.5">
      <c r="A228" s="162" t="s">
        <v>209</v>
      </c>
      <c r="B228" s="61" t="s">
        <v>125</v>
      </c>
      <c r="C228" s="52"/>
      <c r="D228" s="53"/>
      <c r="E228" s="54"/>
      <c r="F228" s="285"/>
    </row>
    <row r="229" spans="1:6">
      <c r="A229" s="162"/>
      <c r="B229" s="61" t="s">
        <v>128</v>
      </c>
      <c r="C229" s="76" t="s">
        <v>32</v>
      </c>
      <c r="D229" s="164">
        <v>521</v>
      </c>
      <c r="E229" s="298"/>
      <c r="F229" s="286">
        <f>D229*E229</f>
        <v>0</v>
      </c>
    </row>
    <row r="230" spans="1:6">
      <c r="A230" s="162"/>
      <c r="B230" s="51"/>
      <c r="C230" s="52"/>
      <c r="D230" s="53"/>
      <c r="E230" s="54"/>
      <c r="F230" s="285"/>
    </row>
    <row r="231" spans="1:6">
      <c r="A231" s="162" t="s">
        <v>192</v>
      </c>
      <c r="B231" s="29" t="s">
        <v>94</v>
      </c>
      <c r="C231" s="52"/>
      <c r="D231" s="53"/>
      <c r="E231" s="80"/>
      <c r="F231" s="290">
        <f>SUM(F138:F230)</f>
        <v>0</v>
      </c>
    </row>
    <row r="232" spans="1:6">
      <c r="A232" s="162"/>
      <c r="B232" s="29"/>
      <c r="C232" s="52"/>
      <c r="D232" s="53"/>
      <c r="E232" s="80"/>
      <c r="F232" s="289"/>
    </row>
    <row r="233" spans="1:6">
      <c r="A233" s="184"/>
      <c r="B233" s="26"/>
      <c r="C233" s="36"/>
      <c r="D233" s="27"/>
      <c r="E233" s="28"/>
      <c r="F233" s="282"/>
    </row>
    <row r="234" spans="1:6">
      <c r="A234" s="166">
        <v>7</v>
      </c>
      <c r="B234" s="106" t="s">
        <v>21</v>
      </c>
      <c r="C234" s="30"/>
      <c r="D234" s="31"/>
      <c r="E234" s="32"/>
      <c r="F234" s="281"/>
    </row>
    <row r="235" spans="1:6">
      <c r="A235" s="184"/>
      <c r="B235" s="414"/>
      <c r="C235" s="36"/>
      <c r="D235" s="27"/>
      <c r="E235" s="28"/>
      <c r="F235" s="282"/>
    </row>
    <row r="236" spans="1:6" ht="216.75">
      <c r="A236" s="184" t="s">
        <v>210</v>
      </c>
      <c r="B236" s="49" t="s">
        <v>338</v>
      </c>
      <c r="C236" s="36"/>
      <c r="D236" s="27"/>
      <c r="E236" s="28"/>
      <c r="F236" s="282"/>
    </row>
    <row r="237" spans="1:6">
      <c r="A237" s="184"/>
      <c r="B237" s="49" t="s">
        <v>117</v>
      </c>
      <c r="C237" s="186" t="s">
        <v>32</v>
      </c>
      <c r="D237" s="164">
        <v>521</v>
      </c>
      <c r="E237" s="280"/>
      <c r="F237" s="249">
        <f>E237*D237</f>
        <v>0</v>
      </c>
    </row>
    <row r="238" spans="1:6">
      <c r="A238" s="184"/>
      <c r="B238" s="26"/>
      <c r="C238" s="33"/>
      <c r="D238" s="34"/>
      <c r="E238" s="35"/>
      <c r="F238" s="250"/>
    </row>
    <row r="239" spans="1:6">
      <c r="A239" s="187">
        <v>7</v>
      </c>
      <c r="B239" s="29" t="s">
        <v>22</v>
      </c>
      <c r="C239" s="36"/>
      <c r="D239" s="27"/>
      <c r="E239" s="28"/>
      <c r="F239" s="283">
        <f>SUM(F237:F237)</f>
        <v>0</v>
      </c>
    </row>
    <row r="240" spans="1:6">
      <c r="A240" s="184"/>
      <c r="B240" s="44"/>
      <c r="C240" s="36"/>
      <c r="D240" s="27"/>
      <c r="E240" s="28"/>
      <c r="F240" s="284"/>
    </row>
    <row r="241" spans="1:6">
      <c r="A241" s="184"/>
      <c r="B241" s="44"/>
      <c r="C241" s="36"/>
      <c r="D241" s="27"/>
      <c r="E241" s="28"/>
      <c r="F241" s="282"/>
    </row>
    <row r="242" spans="1:6">
      <c r="A242" s="109"/>
      <c r="B242" s="29" t="s">
        <v>135</v>
      </c>
      <c r="C242" s="107"/>
      <c r="D242" s="43"/>
      <c r="E242" s="41"/>
      <c r="F242" s="242"/>
    </row>
    <row r="243" spans="1:6">
      <c r="A243" s="109"/>
      <c r="B243" s="42"/>
      <c r="C243" s="107"/>
      <c r="D243" s="43"/>
      <c r="E243" s="41"/>
      <c r="F243" s="242"/>
    </row>
    <row r="244" spans="1:6">
      <c r="A244" s="109">
        <v>1</v>
      </c>
      <c r="B244" s="29" t="s">
        <v>15</v>
      </c>
      <c r="C244" s="31"/>
      <c r="D244" s="27"/>
      <c r="E244" s="28"/>
      <c r="F244" s="283">
        <f>F13</f>
        <v>0</v>
      </c>
    </row>
    <row r="245" spans="1:6">
      <c r="A245" s="109">
        <v>2</v>
      </c>
      <c r="B245" s="29" t="s">
        <v>13</v>
      </c>
      <c r="C245" s="31"/>
      <c r="D245" s="27"/>
      <c r="E245" s="28"/>
      <c r="F245" s="283">
        <f>F47</f>
        <v>0</v>
      </c>
    </row>
    <row r="246" spans="1:6">
      <c r="A246" s="109">
        <v>3</v>
      </c>
      <c r="B246" s="29" t="s">
        <v>88</v>
      </c>
      <c r="C246" s="31"/>
      <c r="D246" s="27"/>
      <c r="E246" s="28"/>
      <c r="F246" s="283">
        <f>F95</f>
        <v>0</v>
      </c>
    </row>
    <row r="247" spans="1:6">
      <c r="A247" s="109">
        <v>4</v>
      </c>
      <c r="B247" s="29" t="s">
        <v>211</v>
      </c>
      <c r="C247" s="31"/>
      <c r="D247" s="27"/>
      <c r="E247" s="28"/>
      <c r="F247" s="283">
        <f>F104</f>
        <v>0</v>
      </c>
    </row>
    <row r="248" spans="1:6">
      <c r="A248" s="109">
        <v>5</v>
      </c>
      <c r="B248" s="29" t="s">
        <v>78</v>
      </c>
      <c r="C248" s="31"/>
      <c r="D248" s="27"/>
      <c r="E248" s="28"/>
      <c r="F248" s="283">
        <f>F122</f>
        <v>0</v>
      </c>
    </row>
    <row r="249" spans="1:6">
      <c r="A249" s="109">
        <v>6</v>
      </c>
      <c r="B249" s="29" t="s">
        <v>94</v>
      </c>
      <c r="C249" s="31"/>
      <c r="D249" s="27"/>
      <c r="E249" s="28"/>
      <c r="F249" s="283">
        <f>F231</f>
        <v>0</v>
      </c>
    </row>
    <row r="250" spans="1:6">
      <c r="A250" s="109">
        <v>7</v>
      </c>
      <c r="B250" s="29" t="s">
        <v>22</v>
      </c>
      <c r="C250" s="36"/>
      <c r="D250" s="27"/>
      <c r="E250" s="28"/>
      <c r="F250" s="283">
        <f>F239</f>
        <v>0</v>
      </c>
    </row>
    <row r="251" spans="1:6">
      <c r="A251" s="109"/>
      <c r="B251" s="42"/>
      <c r="C251" s="107"/>
      <c r="D251" s="43"/>
      <c r="E251" s="41"/>
      <c r="F251" s="288"/>
    </row>
    <row r="252" spans="1:6">
      <c r="A252" s="109"/>
      <c r="B252" s="29" t="s">
        <v>136</v>
      </c>
      <c r="C252" s="107"/>
      <c r="D252" s="43"/>
      <c r="E252" s="41"/>
      <c r="F252" s="295">
        <f>SUM(F244:F251)</f>
        <v>0</v>
      </c>
    </row>
  </sheetData>
  <sheetProtection algorithmName="SHA-512" hashValue="1L6YD4vK3P+zI3GR9d6HeT2RRlmqN/UJ9czbg/tbM5audlE+UhUVPYzbd4zU99B8x1znySOXxKsjiLZoHbrj9Q==" saltValue="Z4/E6weJrvYzq9HtvW7J5w==" spinCount="100000" sheet="1" objects="1" scenarios="1" formatCells="0" formatColumns="0" formatRows="0"/>
  <mergeCells count="2">
    <mergeCell ref="A3:F3"/>
    <mergeCell ref="A4:F4"/>
  </mergeCells>
  <pageMargins left="0.78740157480314965" right="0.39370078740157483" top="0.78740157480314965" bottom="0.78740157480314965" header="0.31496062992125984" footer="0.39370078740157483"/>
  <pageSetup paperSize="9" scale="96" firstPageNumber="20" orientation="portrait" horizontalDpi="300" verticalDpi="300" r:id="rId1"/>
  <headerFooter>
    <oddHeader>&amp;C&amp;"-,Bold"&amp;A</oddHeader>
    <oddFooter>&amp;L&amp;"-,Regular"&amp;9Troškovnik - Rekonstrukcija nerazvrstane ceste na k.č. 2144/232 k.o. Crno&amp;R&amp;"-,Regular"&amp;9&amp;P</oddFooter>
  </headerFooter>
  <rowBreaks count="7" manualBreakCount="7">
    <brk id="14" max="16383" man="1"/>
    <brk id="48" max="16383" man="1"/>
    <brk id="96" max="16383" man="1"/>
    <brk id="105" max="16383" man="1"/>
    <brk id="123" max="16383" man="1"/>
    <brk id="233" max="16383" man="1"/>
    <brk id="24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110" zoomScaleNormal="110" zoomScaleSheetLayoutView="100" workbookViewId="0">
      <pane ySplit="2" topLeftCell="A3" activePane="bottomLeft" state="frozen"/>
      <selection pane="bottomLeft" activeCell="B48" sqref="B48"/>
    </sheetView>
  </sheetViews>
  <sheetFormatPr defaultColWidth="8.85546875" defaultRowHeight="12.75"/>
  <cols>
    <col min="1" max="1" width="5.28515625" style="408" bestFit="1" customWidth="1"/>
    <col min="2" max="2" width="44.5703125" style="426" customWidth="1"/>
    <col min="3" max="3" width="9.140625" style="52" customWidth="1"/>
    <col min="4" max="4" width="9.140625" style="451" customWidth="1"/>
    <col min="5" max="5" width="11.42578125" style="54" customWidth="1"/>
    <col min="6" max="6" width="15.7109375" style="285" customWidth="1"/>
    <col min="7" max="7" width="13.42578125" style="408" customWidth="1"/>
    <col min="8" max="8" width="13.140625" style="422" customWidth="1"/>
    <col min="9" max="16384" width="8.85546875" style="423"/>
  </cols>
  <sheetData>
    <row r="1" spans="1:8" ht="25.5">
      <c r="A1" s="50"/>
      <c r="B1" s="76" t="s">
        <v>241</v>
      </c>
      <c r="C1" s="419" t="s">
        <v>16</v>
      </c>
      <c r="D1" s="419" t="s">
        <v>17</v>
      </c>
      <c r="E1" s="420" t="s">
        <v>28</v>
      </c>
      <c r="F1" s="421" t="s">
        <v>29</v>
      </c>
    </row>
    <row r="2" spans="1:8" s="426" customFormat="1">
      <c r="A2" s="79"/>
      <c r="B2" s="52"/>
      <c r="C2" s="192"/>
      <c r="D2" s="192"/>
      <c r="E2" s="424"/>
      <c r="F2" s="425"/>
    </row>
    <row r="3" spans="1:8" s="426" customFormat="1">
      <c r="A3" s="470" t="s">
        <v>508</v>
      </c>
      <c r="B3" s="470"/>
      <c r="C3" s="470"/>
      <c r="D3" s="470"/>
      <c r="E3" s="470"/>
      <c r="F3" s="470"/>
    </row>
    <row r="4" spans="1:8">
      <c r="A4" s="472" t="s">
        <v>428</v>
      </c>
      <c r="B4" s="472"/>
      <c r="C4" s="472"/>
      <c r="D4" s="472"/>
      <c r="E4" s="472"/>
      <c r="F4" s="472"/>
      <c r="H4" s="427"/>
    </row>
    <row r="5" spans="1:8">
      <c r="A5" s="473" t="s">
        <v>429</v>
      </c>
      <c r="B5" s="473"/>
      <c r="C5" s="473"/>
      <c r="D5" s="473"/>
      <c r="E5" s="473"/>
      <c r="F5" s="473"/>
    </row>
    <row r="6" spans="1:8" ht="165.75">
      <c r="A6" s="428" t="s">
        <v>436</v>
      </c>
      <c r="B6" s="429" t="s">
        <v>437</v>
      </c>
      <c r="C6" s="430"/>
      <c r="D6" s="430"/>
      <c r="E6" s="431"/>
      <c r="F6" s="432"/>
    </row>
    <row r="7" spans="1:8">
      <c r="A7" s="428"/>
      <c r="B7" s="433" t="s">
        <v>438</v>
      </c>
      <c r="C7" s="430" t="s">
        <v>439</v>
      </c>
      <c r="D7" s="430">
        <v>820</v>
      </c>
      <c r="E7" s="434"/>
      <c r="F7" s="432">
        <f>D7*E7</f>
        <v>0</v>
      </c>
    </row>
    <row r="8" spans="1:8">
      <c r="A8" s="428"/>
      <c r="B8" s="433" t="s">
        <v>440</v>
      </c>
      <c r="C8" s="430" t="s">
        <v>439</v>
      </c>
      <c r="D8" s="430">
        <v>60</v>
      </c>
      <c r="E8" s="434"/>
      <c r="F8" s="432">
        <f>D8*E8</f>
        <v>0</v>
      </c>
    </row>
    <row r="9" spans="1:8" ht="63.75">
      <c r="A9" s="428" t="s">
        <v>441</v>
      </c>
      <c r="B9" s="429" t="s">
        <v>442</v>
      </c>
      <c r="C9" s="430"/>
      <c r="D9" s="430"/>
      <c r="E9" s="431"/>
      <c r="F9" s="432"/>
    </row>
    <row r="10" spans="1:8">
      <c r="A10" s="428"/>
      <c r="B10" s="429" t="s">
        <v>443</v>
      </c>
      <c r="C10" s="430" t="s">
        <v>439</v>
      </c>
      <c r="D10" s="430">
        <v>60</v>
      </c>
      <c r="E10" s="434"/>
      <c r="F10" s="432">
        <f>D10*E10</f>
        <v>0</v>
      </c>
    </row>
    <row r="11" spans="1:8" ht="102">
      <c r="A11" s="428" t="s">
        <v>444</v>
      </c>
      <c r="B11" s="429" t="s">
        <v>445</v>
      </c>
      <c r="C11" s="430" t="s">
        <v>14</v>
      </c>
      <c r="D11" s="430">
        <v>42</v>
      </c>
      <c r="E11" s="434"/>
      <c r="F11" s="432">
        <f>D11*E11</f>
        <v>0</v>
      </c>
    </row>
    <row r="12" spans="1:8" ht="114.75">
      <c r="A12" s="428" t="s">
        <v>446</v>
      </c>
      <c r="B12" s="429" t="s">
        <v>447</v>
      </c>
      <c r="C12" s="430" t="s">
        <v>14</v>
      </c>
      <c r="D12" s="430">
        <v>42</v>
      </c>
      <c r="E12" s="434"/>
      <c r="F12" s="432">
        <f>D12*E12</f>
        <v>0</v>
      </c>
    </row>
    <row r="13" spans="1:8" ht="38.25">
      <c r="A13" s="428" t="s">
        <v>191</v>
      </c>
      <c r="B13" s="429" t="s">
        <v>448</v>
      </c>
      <c r="C13" s="430" t="s">
        <v>14</v>
      </c>
      <c r="D13" s="430">
        <v>5</v>
      </c>
      <c r="E13" s="434"/>
      <c r="F13" s="432">
        <f>D13*E13</f>
        <v>0</v>
      </c>
    </row>
    <row r="14" spans="1:8">
      <c r="A14" s="471" t="s">
        <v>449</v>
      </c>
      <c r="B14" s="471"/>
      <c r="C14" s="471"/>
      <c r="D14" s="471"/>
      <c r="E14" s="471"/>
      <c r="F14" s="435">
        <f>SUM(F6:F13)</f>
        <v>0</v>
      </c>
    </row>
    <row r="15" spans="1:8">
      <c r="A15" s="473" t="s">
        <v>450</v>
      </c>
      <c r="B15" s="473"/>
      <c r="C15" s="473"/>
      <c r="D15" s="473"/>
      <c r="E15" s="473"/>
      <c r="F15" s="473"/>
    </row>
    <row r="16" spans="1:8" ht="25.5">
      <c r="A16" s="428" t="s">
        <v>436</v>
      </c>
      <c r="B16" s="429" t="s">
        <v>451</v>
      </c>
      <c r="C16" s="430" t="s">
        <v>439</v>
      </c>
      <c r="D16" s="430">
        <v>1020</v>
      </c>
      <c r="E16" s="434"/>
      <c r="F16" s="432">
        <f t="shared" ref="F16:F36" si="0">D16*E16</f>
        <v>0</v>
      </c>
    </row>
    <row r="17" spans="1:6" ht="38.25">
      <c r="A17" s="428" t="s">
        <v>441</v>
      </c>
      <c r="B17" s="429" t="s">
        <v>452</v>
      </c>
      <c r="C17" s="430" t="s">
        <v>439</v>
      </c>
      <c r="D17" s="430">
        <v>300</v>
      </c>
      <c r="E17" s="434"/>
      <c r="F17" s="432">
        <f t="shared" si="0"/>
        <v>0</v>
      </c>
    </row>
    <row r="18" spans="1:6" ht="25.5">
      <c r="A18" s="428" t="s">
        <v>444</v>
      </c>
      <c r="B18" s="429" t="s">
        <v>453</v>
      </c>
      <c r="C18" s="430" t="s">
        <v>439</v>
      </c>
      <c r="D18" s="430">
        <v>950</v>
      </c>
      <c r="E18" s="434"/>
      <c r="F18" s="432">
        <f t="shared" si="0"/>
        <v>0</v>
      </c>
    </row>
    <row r="19" spans="1:6" ht="25.5">
      <c r="A19" s="428" t="s">
        <v>446</v>
      </c>
      <c r="B19" s="429" t="s">
        <v>454</v>
      </c>
      <c r="C19" s="430" t="s">
        <v>14</v>
      </c>
      <c r="D19" s="430">
        <v>946</v>
      </c>
      <c r="E19" s="434"/>
      <c r="F19" s="432">
        <f t="shared" si="0"/>
        <v>0</v>
      </c>
    </row>
    <row r="20" spans="1:6" ht="25.5">
      <c r="A20" s="428" t="s">
        <v>191</v>
      </c>
      <c r="B20" s="429" t="s">
        <v>455</v>
      </c>
      <c r="C20" s="430" t="s">
        <v>439</v>
      </c>
      <c r="D20" s="430">
        <v>850</v>
      </c>
      <c r="E20" s="434"/>
      <c r="F20" s="432">
        <f t="shared" si="0"/>
        <v>0</v>
      </c>
    </row>
    <row r="21" spans="1:6" ht="25.5">
      <c r="A21" s="428" t="s">
        <v>456</v>
      </c>
      <c r="B21" s="429" t="s">
        <v>457</v>
      </c>
      <c r="C21" s="430" t="s">
        <v>14</v>
      </c>
      <c r="D21" s="430">
        <v>94</v>
      </c>
      <c r="E21" s="434"/>
      <c r="F21" s="432">
        <f t="shared" si="0"/>
        <v>0</v>
      </c>
    </row>
    <row r="22" spans="1:6">
      <c r="A22" s="428" t="s">
        <v>458</v>
      </c>
      <c r="B22" s="429" t="s">
        <v>459</v>
      </c>
      <c r="C22" s="430" t="s">
        <v>14</v>
      </c>
      <c r="D22" s="430">
        <v>47</v>
      </c>
      <c r="E22" s="434"/>
      <c r="F22" s="432">
        <f t="shared" si="0"/>
        <v>0</v>
      </c>
    </row>
    <row r="23" spans="1:6" ht="63.75">
      <c r="A23" s="428" t="s">
        <v>460</v>
      </c>
      <c r="B23" s="429" t="s">
        <v>461</v>
      </c>
      <c r="C23" s="430" t="s">
        <v>462</v>
      </c>
      <c r="D23" s="430">
        <v>1</v>
      </c>
      <c r="E23" s="434"/>
      <c r="F23" s="432">
        <f t="shared" si="0"/>
        <v>0</v>
      </c>
    </row>
    <row r="24" spans="1:6" ht="38.25">
      <c r="A24" s="428" t="s">
        <v>463</v>
      </c>
      <c r="B24" s="429" t="s">
        <v>524</v>
      </c>
      <c r="C24" s="430" t="s">
        <v>14</v>
      </c>
      <c r="D24" s="430">
        <v>94</v>
      </c>
      <c r="E24" s="434"/>
      <c r="F24" s="432">
        <f t="shared" si="0"/>
        <v>0</v>
      </c>
    </row>
    <row r="25" spans="1:6" ht="38.25">
      <c r="A25" s="428" t="s">
        <v>464</v>
      </c>
      <c r="B25" s="429" t="s">
        <v>525</v>
      </c>
      <c r="C25" s="430" t="s">
        <v>14</v>
      </c>
      <c r="D25" s="430">
        <f>D24</f>
        <v>94</v>
      </c>
      <c r="E25" s="434"/>
      <c r="F25" s="432">
        <f t="shared" si="0"/>
        <v>0</v>
      </c>
    </row>
    <row r="26" spans="1:6" ht="38.25">
      <c r="A26" s="428" t="s">
        <v>465</v>
      </c>
      <c r="B26" s="429" t="s">
        <v>526</v>
      </c>
      <c r="C26" s="430" t="s">
        <v>14</v>
      </c>
      <c r="D26" s="430">
        <f>D24*3</f>
        <v>282</v>
      </c>
      <c r="E26" s="434"/>
      <c r="F26" s="432">
        <f t="shared" si="0"/>
        <v>0</v>
      </c>
    </row>
    <row r="27" spans="1:6" ht="25.5">
      <c r="A27" s="428" t="s">
        <v>466</v>
      </c>
      <c r="B27" s="429" t="s">
        <v>527</v>
      </c>
      <c r="C27" s="430" t="s">
        <v>439</v>
      </c>
      <c r="D27" s="430">
        <v>6</v>
      </c>
      <c r="E27" s="434"/>
      <c r="F27" s="432">
        <f t="shared" si="0"/>
        <v>0</v>
      </c>
    </row>
    <row r="28" spans="1:6" ht="25.5">
      <c r="A28" s="428" t="s">
        <v>467</v>
      </c>
      <c r="B28" s="429" t="s">
        <v>528</v>
      </c>
      <c r="C28" s="430" t="s">
        <v>439</v>
      </c>
      <c r="D28" s="430">
        <v>15</v>
      </c>
      <c r="E28" s="434"/>
      <c r="F28" s="432">
        <f t="shared" si="0"/>
        <v>0</v>
      </c>
    </row>
    <row r="29" spans="1:6" ht="25.5">
      <c r="A29" s="428" t="s">
        <v>468</v>
      </c>
      <c r="B29" s="429" t="s">
        <v>529</v>
      </c>
      <c r="C29" s="430" t="s">
        <v>439</v>
      </c>
      <c r="D29" s="430">
        <v>20</v>
      </c>
      <c r="E29" s="434"/>
      <c r="F29" s="432">
        <f t="shared" si="0"/>
        <v>0</v>
      </c>
    </row>
    <row r="30" spans="1:6" ht="38.25">
      <c r="A30" s="428" t="s">
        <v>469</v>
      </c>
      <c r="B30" s="429" t="s">
        <v>470</v>
      </c>
      <c r="C30" s="430" t="s">
        <v>14</v>
      </c>
      <c r="D30" s="430">
        <v>42</v>
      </c>
      <c r="E30" s="434"/>
      <c r="F30" s="432">
        <f t="shared" si="0"/>
        <v>0</v>
      </c>
    </row>
    <row r="31" spans="1:6" ht="25.5">
      <c r="A31" s="428" t="s">
        <v>471</v>
      </c>
      <c r="B31" s="429" t="s">
        <v>472</v>
      </c>
      <c r="C31" s="430" t="s">
        <v>14</v>
      </c>
      <c r="D31" s="430">
        <v>42</v>
      </c>
      <c r="E31" s="434"/>
      <c r="F31" s="432">
        <f t="shared" si="0"/>
        <v>0</v>
      </c>
    </row>
    <row r="32" spans="1:6" ht="63.75">
      <c r="A32" s="428" t="s">
        <v>473</v>
      </c>
      <c r="B32" s="429" t="s">
        <v>474</v>
      </c>
      <c r="C32" s="430" t="s">
        <v>14</v>
      </c>
      <c r="D32" s="430">
        <v>5</v>
      </c>
      <c r="E32" s="434"/>
      <c r="F32" s="432">
        <f t="shared" si="0"/>
        <v>0</v>
      </c>
    </row>
    <row r="33" spans="1:6" ht="114.75">
      <c r="A33" s="428" t="s">
        <v>475</v>
      </c>
      <c r="B33" s="429" t="s">
        <v>476</v>
      </c>
      <c r="C33" s="430" t="s">
        <v>271</v>
      </c>
      <c r="D33" s="430">
        <v>5</v>
      </c>
      <c r="E33" s="434"/>
      <c r="F33" s="432">
        <f t="shared" si="0"/>
        <v>0</v>
      </c>
    </row>
    <row r="34" spans="1:6" ht="51">
      <c r="A34" s="428" t="s">
        <v>477</v>
      </c>
      <c r="B34" s="429" t="s">
        <v>530</v>
      </c>
      <c r="C34" s="430" t="s">
        <v>14</v>
      </c>
      <c r="D34" s="430">
        <v>42</v>
      </c>
      <c r="E34" s="434"/>
      <c r="F34" s="432">
        <f t="shared" si="0"/>
        <v>0</v>
      </c>
    </row>
    <row r="35" spans="1:6" ht="395.25">
      <c r="A35" s="428" t="s">
        <v>478</v>
      </c>
      <c r="B35" s="429" t="s">
        <v>565</v>
      </c>
      <c r="C35" s="430" t="s">
        <v>14</v>
      </c>
      <c r="D35" s="430">
        <v>9</v>
      </c>
      <c r="E35" s="434"/>
      <c r="F35" s="432">
        <f t="shared" si="0"/>
        <v>0</v>
      </c>
    </row>
    <row r="36" spans="1:6" ht="393.2" customHeight="1">
      <c r="A36" s="428" t="s">
        <v>479</v>
      </c>
      <c r="B36" s="429" t="s">
        <v>566</v>
      </c>
      <c r="C36" s="430" t="s">
        <v>14</v>
      </c>
      <c r="D36" s="430">
        <v>33</v>
      </c>
      <c r="E36" s="434"/>
      <c r="F36" s="432">
        <f t="shared" si="0"/>
        <v>0</v>
      </c>
    </row>
    <row r="37" spans="1:6">
      <c r="A37" s="471" t="s">
        <v>449</v>
      </c>
      <c r="B37" s="471"/>
      <c r="C37" s="471"/>
      <c r="D37" s="471"/>
      <c r="E37" s="471"/>
      <c r="F37" s="435">
        <f>SUM(F16:F36)</f>
        <v>0</v>
      </c>
    </row>
    <row r="38" spans="1:6">
      <c r="A38" s="436"/>
      <c r="B38" s="436"/>
      <c r="C38" s="436"/>
      <c r="D38" s="436"/>
      <c r="E38" s="436"/>
      <c r="F38" s="437"/>
    </row>
    <row r="39" spans="1:6">
      <c r="A39" s="473" t="s">
        <v>480</v>
      </c>
      <c r="B39" s="473"/>
      <c r="C39" s="473"/>
      <c r="D39" s="473"/>
      <c r="E39" s="473"/>
      <c r="F39" s="473"/>
    </row>
    <row r="40" spans="1:6" ht="38.25">
      <c r="A40" s="428" t="s">
        <v>436</v>
      </c>
      <c r="B40" s="429" t="s">
        <v>481</v>
      </c>
      <c r="C40" s="430" t="s">
        <v>14</v>
      </c>
      <c r="D40" s="430">
        <v>7</v>
      </c>
      <c r="E40" s="434"/>
      <c r="F40" s="432">
        <f>D40*E40</f>
        <v>0</v>
      </c>
    </row>
    <row r="41" spans="1:6" ht="38.25">
      <c r="A41" s="428" t="s">
        <v>441</v>
      </c>
      <c r="B41" s="429" t="s">
        <v>482</v>
      </c>
      <c r="C41" s="430" t="s">
        <v>14</v>
      </c>
      <c r="D41" s="430">
        <v>7</v>
      </c>
      <c r="E41" s="434"/>
      <c r="F41" s="432">
        <f>D41*E41</f>
        <v>0</v>
      </c>
    </row>
    <row r="42" spans="1:6" ht="89.25">
      <c r="A42" s="428" t="s">
        <v>444</v>
      </c>
      <c r="B42" s="429" t="s">
        <v>483</v>
      </c>
      <c r="C42" s="430" t="s">
        <v>462</v>
      </c>
      <c r="D42" s="430">
        <v>1</v>
      </c>
      <c r="E42" s="434"/>
      <c r="F42" s="432">
        <f>D42*E42</f>
        <v>0</v>
      </c>
    </row>
    <row r="43" spans="1:6">
      <c r="A43" s="471" t="s">
        <v>449</v>
      </c>
      <c r="B43" s="471"/>
      <c r="C43" s="471"/>
      <c r="D43" s="471"/>
      <c r="E43" s="471"/>
      <c r="F43" s="435">
        <f>SUM(F40:F42)</f>
        <v>0</v>
      </c>
    </row>
    <row r="44" spans="1:6">
      <c r="A44" s="436"/>
      <c r="B44" s="436"/>
      <c r="C44" s="436"/>
      <c r="D44" s="436"/>
      <c r="E44" s="436"/>
      <c r="F44" s="437"/>
    </row>
    <row r="45" spans="1:6">
      <c r="A45" s="473" t="s">
        <v>484</v>
      </c>
      <c r="B45" s="473"/>
      <c r="C45" s="473"/>
      <c r="D45" s="473"/>
      <c r="E45" s="473"/>
      <c r="F45" s="473"/>
    </row>
    <row r="46" spans="1:6">
      <c r="A46" s="438" t="s">
        <v>430</v>
      </c>
      <c r="B46" s="438" t="s">
        <v>431</v>
      </c>
      <c r="C46" s="438" t="s">
        <v>432</v>
      </c>
      <c r="D46" s="438" t="s">
        <v>433</v>
      </c>
      <c r="E46" s="439" t="s">
        <v>434</v>
      </c>
      <c r="F46" s="440" t="s">
        <v>435</v>
      </c>
    </row>
    <row r="47" spans="1:6" s="426" customFormat="1" ht="89.25">
      <c r="A47" s="428" t="s">
        <v>436</v>
      </c>
      <c r="B47" s="429" t="s">
        <v>567</v>
      </c>
      <c r="C47" s="441" t="s">
        <v>139</v>
      </c>
      <c r="D47" s="431">
        <v>0.88</v>
      </c>
      <c r="E47" s="434"/>
      <c r="F47" s="432">
        <f>D47*E47</f>
        <v>0</v>
      </c>
    </row>
    <row r="48" spans="1:6" ht="25.5">
      <c r="A48" s="428" t="s">
        <v>441</v>
      </c>
      <c r="B48" s="429" t="s">
        <v>485</v>
      </c>
      <c r="C48" s="430" t="s">
        <v>462</v>
      </c>
      <c r="D48" s="430">
        <v>1</v>
      </c>
      <c r="E48" s="434"/>
      <c r="F48" s="432">
        <f t="shared" ref="F48:F52" si="1">D48*E48</f>
        <v>0</v>
      </c>
    </row>
    <row r="49" spans="1:6" ht="25.5">
      <c r="A49" s="428" t="s">
        <v>444</v>
      </c>
      <c r="B49" s="429" t="s">
        <v>486</v>
      </c>
      <c r="C49" s="430" t="s">
        <v>462</v>
      </c>
      <c r="D49" s="430">
        <v>1</v>
      </c>
      <c r="E49" s="434"/>
      <c r="F49" s="432">
        <f t="shared" si="1"/>
        <v>0</v>
      </c>
    </row>
    <row r="50" spans="1:6" ht="25.5">
      <c r="A50" s="428" t="s">
        <v>446</v>
      </c>
      <c r="B50" s="429" t="s">
        <v>487</v>
      </c>
      <c r="C50" s="430" t="s">
        <v>488</v>
      </c>
      <c r="D50" s="430">
        <v>1</v>
      </c>
      <c r="E50" s="434"/>
      <c r="F50" s="432">
        <f t="shared" si="1"/>
        <v>0</v>
      </c>
    </row>
    <row r="51" spans="1:6" ht="25.5">
      <c r="A51" s="428" t="s">
        <v>191</v>
      </c>
      <c r="B51" s="429" t="s">
        <v>489</v>
      </c>
      <c r="C51" s="430" t="s">
        <v>462</v>
      </c>
      <c r="D51" s="430">
        <v>1</v>
      </c>
      <c r="E51" s="434"/>
      <c r="F51" s="432">
        <f t="shared" si="1"/>
        <v>0</v>
      </c>
    </row>
    <row r="52" spans="1:6" ht="51">
      <c r="A52" s="428" t="s">
        <v>456</v>
      </c>
      <c r="B52" s="429" t="s">
        <v>490</v>
      </c>
      <c r="C52" s="430" t="s">
        <v>271</v>
      </c>
      <c r="D52" s="430">
        <v>1</v>
      </c>
      <c r="E52" s="434"/>
      <c r="F52" s="432">
        <f t="shared" si="1"/>
        <v>0</v>
      </c>
    </row>
    <row r="53" spans="1:6">
      <c r="A53" s="471" t="s">
        <v>449</v>
      </c>
      <c r="B53" s="471"/>
      <c r="C53" s="471"/>
      <c r="D53" s="471"/>
      <c r="E53" s="471"/>
      <c r="F53" s="435">
        <f>SUM(F47:F52)</f>
        <v>0</v>
      </c>
    </row>
    <row r="54" spans="1:6">
      <c r="A54" s="442"/>
      <c r="B54" s="423"/>
      <c r="C54" s="423"/>
      <c r="D54" s="423"/>
      <c r="E54" s="443"/>
      <c r="F54" s="444"/>
    </row>
    <row r="55" spans="1:6">
      <c r="A55" s="474" t="s">
        <v>491</v>
      </c>
      <c r="B55" s="474"/>
      <c r="C55" s="474"/>
      <c r="D55" s="474"/>
      <c r="E55" s="474"/>
      <c r="F55" s="474"/>
    </row>
    <row r="56" spans="1:6">
      <c r="A56" s="473" t="s">
        <v>492</v>
      </c>
      <c r="B56" s="473"/>
      <c r="C56" s="473"/>
      <c r="D56" s="473"/>
      <c r="E56" s="473"/>
      <c r="F56" s="473"/>
    </row>
    <row r="57" spans="1:6" ht="114.75">
      <c r="A57" s="428" t="s">
        <v>436</v>
      </c>
      <c r="B57" s="429" t="s">
        <v>493</v>
      </c>
      <c r="C57" s="430" t="s">
        <v>439</v>
      </c>
      <c r="D57" s="430">
        <v>860</v>
      </c>
      <c r="E57" s="434"/>
      <c r="F57" s="432">
        <f t="shared" ref="F57:F62" si="2">D57*E57</f>
        <v>0</v>
      </c>
    </row>
    <row r="58" spans="1:6" ht="127.5">
      <c r="A58" s="428" t="s">
        <v>441</v>
      </c>
      <c r="B58" s="429" t="s">
        <v>494</v>
      </c>
      <c r="C58" s="430" t="s">
        <v>439</v>
      </c>
      <c r="D58" s="430">
        <v>90</v>
      </c>
      <c r="E58" s="434"/>
      <c r="F58" s="432">
        <f t="shared" si="2"/>
        <v>0</v>
      </c>
    </row>
    <row r="59" spans="1:6">
      <c r="A59" s="428" t="s">
        <v>444</v>
      </c>
      <c r="B59" s="429" t="s">
        <v>495</v>
      </c>
      <c r="C59" s="430" t="s">
        <v>14</v>
      </c>
      <c r="D59" s="430">
        <v>16</v>
      </c>
      <c r="E59" s="434"/>
      <c r="F59" s="432">
        <f t="shared" si="2"/>
        <v>0</v>
      </c>
    </row>
    <row r="60" spans="1:6">
      <c r="A60" s="428" t="s">
        <v>446</v>
      </c>
      <c r="B60" s="429" t="s">
        <v>496</v>
      </c>
      <c r="C60" s="430" t="s">
        <v>14</v>
      </c>
      <c r="D60" s="430">
        <v>5</v>
      </c>
      <c r="E60" s="434"/>
      <c r="F60" s="432">
        <f t="shared" si="2"/>
        <v>0</v>
      </c>
    </row>
    <row r="61" spans="1:6" ht="38.25">
      <c r="A61" s="428" t="s">
        <v>191</v>
      </c>
      <c r="B61" s="429" t="s">
        <v>497</v>
      </c>
      <c r="C61" s="430" t="s">
        <v>14</v>
      </c>
      <c r="D61" s="430">
        <f>D59</f>
        <v>16</v>
      </c>
      <c r="E61" s="434"/>
      <c r="F61" s="432">
        <f t="shared" si="2"/>
        <v>0</v>
      </c>
    </row>
    <row r="62" spans="1:6" ht="38.25">
      <c r="A62" s="428" t="s">
        <v>456</v>
      </c>
      <c r="B62" s="429" t="s">
        <v>498</v>
      </c>
      <c r="C62" s="430" t="s">
        <v>14</v>
      </c>
      <c r="D62" s="430">
        <f>D60</f>
        <v>5</v>
      </c>
      <c r="E62" s="434"/>
      <c r="F62" s="432">
        <f t="shared" si="2"/>
        <v>0</v>
      </c>
    </row>
    <row r="63" spans="1:6" ht="127.5">
      <c r="A63" s="428" t="s">
        <v>458</v>
      </c>
      <c r="B63" s="429" t="s">
        <v>499</v>
      </c>
      <c r="C63" s="430"/>
      <c r="D63" s="430"/>
      <c r="E63" s="434"/>
      <c r="F63" s="432"/>
    </row>
    <row r="64" spans="1:6">
      <c r="A64" s="428"/>
      <c r="B64" s="433" t="s">
        <v>500</v>
      </c>
      <c r="C64" s="430" t="s">
        <v>439</v>
      </c>
      <c r="D64" s="430">
        <v>1800</v>
      </c>
      <c r="E64" s="434"/>
      <c r="F64" s="432">
        <f>D64*E64</f>
        <v>0</v>
      </c>
    </row>
    <row r="65" spans="1:6">
      <c r="A65" s="428"/>
      <c r="B65" s="433" t="s">
        <v>501</v>
      </c>
      <c r="C65" s="430" t="s">
        <v>439</v>
      </c>
      <c r="D65" s="430">
        <v>1800</v>
      </c>
      <c r="E65" s="434"/>
      <c r="F65" s="432">
        <f>D65*E65</f>
        <v>0</v>
      </c>
    </row>
    <row r="66" spans="1:6">
      <c r="A66" s="471" t="s">
        <v>449</v>
      </c>
      <c r="B66" s="471"/>
      <c r="C66" s="471"/>
      <c r="D66" s="471"/>
      <c r="E66" s="471"/>
      <c r="F66" s="435">
        <f>SUM(F57:F65)</f>
        <v>0</v>
      </c>
    </row>
    <row r="67" spans="1:6">
      <c r="A67" s="442"/>
      <c r="B67" s="423"/>
      <c r="C67" s="423"/>
      <c r="D67" s="423"/>
      <c r="E67" s="443"/>
      <c r="F67" s="444"/>
    </row>
    <row r="68" spans="1:6">
      <c r="A68" s="473" t="s">
        <v>502</v>
      </c>
      <c r="B68" s="473"/>
      <c r="C68" s="473"/>
      <c r="D68" s="473"/>
      <c r="E68" s="473"/>
      <c r="F68" s="473"/>
    </row>
    <row r="69" spans="1:6">
      <c r="A69" s="438" t="s">
        <v>430</v>
      </c>
      <c r="B69" s="438" t="s">
        <v>431</v>
      </c>
      <c r="C69" s="438" t="s">
        <v>432</v>
      </c>
      <c r="D69" s="438" t="s">
        <v>433</v>
      </c>
      <c r="E69" s="439" t="s">
        <v>434</v>
      </c>
      <c r="F69" s="440" t="s">
        <v>435</v>
      </c>
    </row>
    <row r="70" spans="1:6" ht="63.75">
      <c r="A70" s="428" t="s">
        <v>436</v>
      </c>
      <c r="B70" s="429" t="s">
        <v>503</v>
      </c>
      <c r="C70" s="430" t="s">
        <v>462</v>
      </c>
      <c r="D70" s="430">
        <v>1</v>
      </c>
      <c r="E70" s="434"/>
      <c r="F70" s="432">
        <f>D70*E70</f>
        <v>0</v>
      </c>
    </row>
    <row r="71" spans="1:6">
      <c r="A71" s="471" t="s">
        <v>449</v>
      </c>
      <c r="B71" s="471"/>
      <c r="C71" s="471"/>
      <c r="D71" s="471"/>
      <c r="E71" s="471"/>
      <c r="F71" s="435">
        <f>SUM(F70:F70)</f>
        <v>0</v>
      </c>
    </row>
    <row r="72" spans="1:6">
      <c r="A72" s="436"/>
      <c r="B72" s="436"/>
      <c r="C72" s="436"/>
      <c r="D72" s="436"/>
      <c r="E72" s="436"/>
      <c r="F72" s="437"/>
    </row>
    <row r="73" spans="1:6">
      <c r="A73" s="473" t="s">
        <v>504</v>
      </c>
      <c r="B73" s="473"/>
      <c r="C73" s="473"/>
      <c r="D73" s="473"/>
      <c r="E73" s="473"/>
      <c r="F73" s="473"/>
    </row>
    <row r="74" spans="1:6">
      <c r="A74" s="438" t="s">
        <v>430</v>
      </c>
      <c r="B74" s="438" t="s">
        <v>431</v>
      </c>
      <c r="C74" s="438" t="s">
        <v>432</v>
      </c>
      <c r="D74" s="438" t="s">
        <v>433</v>
      </c>
      <c r="E74" s="439" t="s">
        <v>434</v>
      </c>
      <c r="F74" s="440" t="s">
        <v>435</v>
      </c>
    </row>
    <row r="75" spans="1:6" s="426" customFormat="1" ht="89.25">
      <c r="A75" s="428" t="s">
        <v>436</v>
      </c>
      <c r="B75" s="429" t="s">
        <v>567</v>
      </c>
      <c r="C75" s="441" t="s">
        <v>139</v>
      </c>
      <c r="D75" s="431">
        <v>0.86</v>
      </c>
      <c r="E75" s="434"/>
      <c r="F75" s="432">
        <f>D75*E75</f>
        <v>0</v>
      </c>
    </row>
    <row r="76" spans="1:6">
      <c r="A76" s="428" t="s">
        <v>441</v>
      </c>
      <c r="B76" s="429" t="s">
        <v>505</v>
      </c>
      <c r="C76" s="430" t="s">
        <v>462</v>
      </c>
      <c r="D76" s="430">
        <v>1</v>
      </c>
      <c r="E76" s="434"/>
      <c r="F76" s="432">
        <f t="shared" ref="F76:F78" si="3">D76*E76</f>
        <v>0</v>
      </c>
    </row>
    <row r="77" spans="1:6" ht="25.5">
      <c r="A77" s="428" t="s">
        <v>444</v>
      </c>
      <c r="B77" s="429" t="s">
        <v>486</v>
      </c>
      <c r="C77" s="430" t="s">
        <v>462</v>
      </c>
      <c r="D77" s="430">
        <v>1</v>
      </c>
      <c r="E77" s="434"/>
      <c r="F77" s="432">
        <f t="shared" si="3"/>
        <v>0</v>
      </c>
    </row>
    <row r="78" spans="1:6" ht="25.5">
      <c r="A78" s="428" t="s">
        <v>446</v>
      </c>
      <c r="B78" s="429" t="s">
        <v>489</v>
      </c>
      <c r="C78" s="430" t="s">
        <v>462</v>
      </c>
      <c r="D78" s="430">
        <v>1</v>
      </c>
      <c r="E78" s="434"/>
      <c r="F78" s="432">
        <f t="shared" si="3"/>
        <v>0</v>
      </c>
    </row>
    <row r="79" spans="1:6">
      <c r="A79" s="471" t="s">
        <v>449</v>
      </c>
      <c r="B79" s="471"/>
      <c r="C79" s="471"/>
      <c r="D79" s="471"/>
      <c r="E79" s="471"/>
      <c r="F79" s="435">
        <f>SUM(F75:F78)</f>
        <v>0</v>
      </c>
    </row>
    <row r="80" spans="1:6">
      <c r="A80" s="442"/>
      <c r="B80" s="423"/>
      <c r="C80" s="423"/>
      <c r="D80" s="423"/>
      <c r="E80" s="443"/>
      <c r="F80" s="444"/>
    </row>
    <row r="81" spans="1:6">
      <c r="A81" s="474" t="s">
        <v>506</v>
      </c>
      <c r="B81" s="474"/>
      <c r="C81" s="474"/>
      <c r="D81" s="474"/>
      <c r="E81" s="474"/>
      <c r="F81" s="474"/>
    </row>
    <row r="82" spans="1:6">
      <c r="A82" s="442"/>
      <c r="B82" s="423"/>
      <c r="C82" s="423"/>
      <c r="D82" s="423"/>
      <c r="E82" s="443"/>
      <c r="F82" s="444"/>
    </row>
    <row r="83" spans="1:6">
      <c r="A83" s="442" t="str">
        <f>A4</f>
        <v>I. NISKONAPONSKA MREŽA - JAVNA RASVJETA</v>
      </c>
      <c r="B83" s="423"/>
      <c r="C83" s="423"/>
      <c r="D83" s="423"/>
      <c r="E83" s="443"/>
      <c r="F83" s="444"/>
    </row>
    <row r="84" spans="1:6">
      <c r="A84" s="445" t="str">
        <f>A5</f>
        <v>I.I. GRAĐEVINSKI I ZEMLJANI RADOVI</v>
      </c>
      <c r="B84" s="446"/>
      <c r="C84" s="446"/>
      <c r="D84" s="446"/>
      <c r="E84" s="447"/>
      <c r="F84" s="448">
        <f>F14</f>
        <v>0</v>
      </c>
    </row>
    <row r="85" spans="1:6">
      <c r="A85" s="445" t="str">
        <f>A15</f>
        <v>I.II. ELEKTROMONTAŽNI RADOVI</v>
      </c>
      <c r="B85" s="446"/>
      <c r="C85" s="446"/>
      <c r="D85" s="446"/>
      <c r="E85" s="447"/>
      <c r="F85" s="448">
        <f>F37</f>
        <v>0</v>
      </c>
    </row>
    <row r="86" spans="1:6">
      <c r="A86" s="445" t="str">
        <f>A39</f>
        <v>I.III. DEMONTAŽNI RADOVI I ZAŠTITA POSTOJEĆE NNM</v>
      </c>
      <c r="B86" s="446"/>
      <c r="C86" s="446"/>
      <c r="D86" s="446"/>
      <c r="E86" s="447"/>
      <c r="F86" s="448">
        <f>F43</f>
        <v>0</v>
      </c>
    </row>
    <row r="87" spans="1:6">
      <c r="A87" s="449" t="str">
        <f>A45</f>
        <v>I.IV. PRIPREMNO ZAVRŠNI RADOVI</v>
      </c>
      <c r="B87" s="423"/>
      <c r="C87" s="423"/>
      <c r="D87" s="423"/>
      <c r="E87" s="443"/>
      <c r="F87" s="444">
        <f>F53</f>
        <v>0</v>
      </c>
    </row>
    <row r="88" spans="1:6">
      <c r="A88" s="475" t="str">
        <f xml:space="preserve"> CONCATENATE(A4, " -UKUPNO")</f>
        <v>I. NISKONAPONSKA MREŽA - JAVNA RASVJETA -UKUPNO</v>
      </c>
      <c r="B88" s="476"/>
      <c r="C88" s="476"/>
      <c r="D88" s="477"/>
      <c r="E88" s="478">
        <f>SUM(F84:F87)</f>
        <v>0</v>
      </c>
      <c r="F88" s="479"/>
    </row>
    <row r="89" spans="1:6">
      <c r="A89" s="442"/>
      <c r="B89" s="423"/>
      <c r="C89" s="423"/>
      <c r="D89" s="423"/>
      <c r="E89" s="443"/>
      <c r="F89" s="444"/>
    </row>
    <row r="90" spans="1:6">
      <c r="A90" s="442" t="str">
        <f>A55</f>
        <v>II. DISTRIBUTIVNA TELEKOMUNIKACIJSKA KANALIZACIJA</v>
      </c>
      <c r="B90" s="423"/>
      <c r="C90" s="423"/>
      <c r="D90" s="423"/>
      <c r="E90" s="443"/>
      <c r="F90" s="444"/>
    </row>
    <row r="91" spans="1:6">
      <c r="A91" s="445" t="str">
        <f>A56</f>
        <v>II.I. GRAĐEVINSKI I ZEMLJANI RADOVI</v>
      </c>
      <c r="B91" s="446"/>
      <c r="C91" s="446"/>
      <c r="D91" s="446"/>
      <c r="E91" s="447"/>
      <c r="F91" s="448">
        <f>F66</f>
        <v>0</v>
      </c>
    </row>
    <row r="92" spans="1:6">
      <c r="A92" s="445" t="str">
        <f>A68</f>
        <v>II.II. DEMONTAŽNI RADOVI I ZAŠTITA POSTOJEĆE MREŽE</v>
      </c>
      <c r="B92" s="446"/>
      <c r="C92" s="446"/>
      <c r="D92" s="446"/>
      <c r="E92" s="447"/>
      <c r="F92" s="448">
        <f>F71</f>
        <v>0</v>
      </c>
    </row>
    <row r="93" spans="1:6">
      <c r="A93" s="445" t="str">
        <f>A73</f>
        <v>II.II. PRIPREMNO ZAVRŠNI RADOVI</v>
      </c>
      <c r="B93" s="446"/>
      <c r="C93" s="446"/>
      <c r="D93" s="446"/>
      <c r="E93" s="447"/>
      <c r="F93" s="448">
        <f>F79</f>
        <v>0</v>
      </c>
    </row>
    <row r="94" spans="1:6">
      <c r="A94" s="475" t="str">
        <f xml:space="preserve"> CONCATENATE(A55, " -UKUPNO")</f>
        <v>II. DISTRIBUTIVNA TELEKOMUNIKACIJSKA KANALIZACIJA -UKUPNO</v>
      </c>
      <c r="B94" s="476"/>
      <c r="C94" s="476"/>
      <c r="D94" s="477"/>
      <c r="E94" s="478">
        <f>SUM(F91:F93)</f>
        <v>0</v>
      </c>
      <c r="F94" s="479"/>
    </row>
    <row r="95" spans="1:6">
      <c r="A95" s="442"/>
      <c r="B95" s="423"/>
      <c r="C95" s="423"/>
      <c r="D95" s="423"/>
      <c r="E95" s="443"/>
      <c r="F95" s="444"/>
    </row>
    <row r="96" spans="1:6">
      <c r="A96" s="475" t="s">
        <v>507</v>
      </c>
      <c r="B96" s="476"/>
      <c r="C96" s="476"/>
      <c r="D96" s="476"/>
      <c r="E96" s="477"/>
      <c r="F96" s="450">
        <f>E88+E94</f>
        <v>0</v>
      </c>
    </row>
  </sheetData>
  <sheetProtection algorithmName="SHA-512" hashValue="7Uyv1CKG/RN4oipCg/TQlOCaLjx/I+Ti5T8p3el42N5pPYJ4iA1WDNwqBaXu1J9BDJ/PV6xbAandrwmpUJ1Tkw==" saltValue="A0Lk19J5tUP+tMzcA9X2aA==" spinCount="100000" sheet="1" objects="1" scenarios="1" formatCells="0" formatColumns="0" formatRows="0"/>
  <mergeCells count="23">
    <mergeCell ref="A94:D94"/>
    <mergeCell ref="E94:F94"/>
    <mergeCell ref="A96:E96"/>
    <mergeCell ref="A68:F68"/>
    <mergeCell ref="A71:E71"/>
    <mergeCell ref="A73:F73"/>
    <mergeCell ref="A79:E79"/>
    <mergeCell ref="A81:F81"/>
    <mergeCell ref="A88:D88"/>
    <mergeCell ref="E88:F88"/>
    <mergeCell ref="A3:F3"/>
    <mergeCell ref="A66:E66"/>
    <mergeCell ref="A4:F4"/>
    <mergeCell ref="A5:F5"/>
    <mergeCell ref="A14:E14"/>
    <mergeCell ref="A15:F15"/>
    <mergeCell ref="A37:E37"/>
    <mergeCell ref="A39:F39"/>
    <mergeCell ref="A43:E43"/>
    <mergeCell ref="A45:F45"/>
    <mergeCell ref="A53:E53"/>
    <mergeCell ref="A55:F55"/>
    <mergeCell ref="A56:F56"/>
  </mergeCells>
  <pageMargins left="0.78740157480314965" right="0.39370078740157483" top="0.78740157480314965" bottom="0.78740157480314965" header="0.31496062992125984" footer="0.39370078740157483"/>
  <pageSetup paperSize="9" scale="95" firstPageNumber="20" orientation="portrait" horizontalDpi="300" verticalDpi="300" r:id="rId1"/>
  <headerFooter>
    <oddHeader>&amp;C&amp;"-,Bold"&amp;A</oddHeader>
    <oddFooter>&amp;L&amp;"-,Regular"&amp;9Troškovnik - Rekonstrukcija nerazvrstane ceste na k.č. 2144/232 k.o. Crno&amp;R&amp;"-,Regular"&amp;9&amp;P</oddFooter>
  </headerFooter>
  <rowBreaks count="5" manualBreakCount="5">
    <brk id="14" max="5" man="1"/>
    <brk id="38" max="16383" man="1"/>
    <brk id="54" max="5" man="1"/>
    <brk id="66" max="5" man="1"/>
    <brk id="8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Normal="100" zoomScaleSheetLayoutView="100" workbookViewId="0">
      <selection activeCell="E22" sqref="E22"/>
    </sheetView>
  </sheetViews>
  <sheetFormatPr defaultColWidth="9.140625" defaultRowHeight="12.75"/>
  <cols>
    <col min="1" max="1" width="3.42578125" style="96" customWidth="1"/>
    <col min="2" max="2" width="49.5703125" style="208" customWidth="1"/>
    <col min="3" max="3" width="9.140625" style="92"/>
    <col min="4" max="4" width="14.42578125" style="155" customWidth="1"/>
    <col min="5" max="5" width="17.42578125" style="226" customWidth="1"/>
    <col min="6" max="6" width="9.140625" style="92"/>
    <col min="7" max="7" width="12.85546875" style="92" customWidth="1"/>
    <col min="8" max="8" width="10.28515625" style="92" bestFit="1" customWidth="1"/>
    <col min="9" max="10" width="9.140625" style="92"/>
    <col min="11" max="16384" width="9.140625" style="111"/>
  </cols>
  <sheetData>
    <row r="1" spans="1:7" ht="15.4" customHeight="1">
      <c r="A1" s="42"/>
      <c r="B1" s="127" t="s">
        <v>108</v>
      </c>
      <c r="C1" s="128"/>
      <c r="D1" s="130"/>
    </row>
    <row r="2" spans="1:7" ht="15.4" customHeight="1">
      <c r="A2" s="42"/>
      <c r="B2" s="1"/>
      <c r="C2" s="128"/>
      <c r="D2" s="130"/>
    </row>
    <row r="3" spans="1:7" ht="15.4" customHeight="1">
      <c r="A3" s="206" t="s">
        <v>105</v>
      </c>
      <c r="B3" s="127" t="s">
        <v>339</v>
      </c>
      <c r="C3" s="132"/>
      <c r="D3" s="111"/>
      <c r="E3" s="233">
        <f>'A) PROMETNICA'!F208</f>
        <v>0</v>
      </c>
    </row>
    <row r="4" spans="1:7" ht="15.4" customHeight="1">
      <c r="A4" s="206" t="s">
        <v>106</v>
      </c>
      <c r="B4" s="127" t="s">
        <v>148</v>
      </c>
      <c r="C4" s="132"/>
      <c r="D4" s="111"/>
      <c r="E4" s="233">
        <f>'B) OBORINSKA ODVODNJA'!F177</f>
        <v>0</v>
      </c>
    </row>
    <row r="5" spans="1:7" ht="15.4" customHeight="1">
      <c r="A5" s="206" t="s">
        <v>137</v>
      </c>
      <c r="B5" s="127" t="s">
        <v>109</v>
      </c>
      <c r="C5" s="132"/>
      <c r="D5" s="111"/>
      <c r="E5" s="233">
        <f>'C) VODOVOD'!F252</f>
        <v>0</v>
      </c>
    </row>
    <row r="6" spans="1:7" ht="15.4" customHeight="1">
      <c r="A6" s="206" t="s">
        <v>305</v>
      </c>
      <c r="B6" s="127" t="s">
        <v>340</v>
      </c>
      <c r="C6" s="132"/>
      <c r="D6" s="111"/>
      <c r="E6" s="233">
        <f>'D) JAVNA RASVJETA I DTK MREŽA'!F96</f>
        <v>0</v>
      </c>
    </row>
    <row r="7" spans="1:7" ht="15.4" customHeight="1">
      <c r="A7" s="131"/>
      <c r="B7" s="207"/>
      <c r="C7" s="132"/>
      <c r="D7" s="111"/>
      <c r="E7" s="296"/>
    </row>
    <row r="8" spans="1:7" ht="15.4" customHeight="1">
      <c r="A8" s="42"/>
      <c r="B8" s="1"/>
      <c r="C8" s="128"/>
      <c r="D8" s="111"/>
      <c r="E8" s="234"/>
    </row>
    <row r="9" spans="1:7" ht="15.4" customHeight="1">
      <c r="A9" s="42"/>
      <c r="B9" s="127" t="s">
        <v>95</v>
      </c>
      <c r="C9" s="128"/>
      <c r="D9" s="111"/>
      <c r="E9" s="235">
        <f>SUM(E3:E6)</f>
        <v>0</v>
      </c>
    </row>
    <row r="10" spans="1:7" ht="15.4" customHeight="1">
      <c r="D10" s="111"/>
      <c r="E10" s="225"/>
    </row>
    <row r="11" spans="1:7" ht="15.4" customHeight="1">
      <c r="B11" s="116" t="s">
        <v>110</v>
      </c>
      <c r="D11" s="111"/>
      <c r="E11" s="297">
        <f>E9*0.25</f>
        <v>0</v>
      </c>
    </row>
    <row r="12" spans="1:7" ht="15.4" customHeight="1">
      <c r="D12" s="111"/>
      <c r="E12" s="225"/>
    </row>
    <row r="13" spans="1:7" ht="15.4" customHeight="1">
      <c r="B13" s="127" t="s">
        <v>96</v>
      </c>
      <c r="C13" s="128"/>
      <c r="D13" s="111"/>
      <c r="E13" s="235">
        <f>E9+E11</f>
        <v>0</v>
      </c>
    </row>
    <row r="15" spans="1:7">
      <c r="G15" s="209"/>
    </row>
    <row r="16" spans="1:7">
      <c r="G16" s="209"/>
    </row>
    <row r="17" spans="1:7">
      <c r="G17" s="209"/>
    </row>
    <row r="18" spans="1:7" s="72" customFormat="1">
      <c r="A18" s="72" t="s">
        <v>307</v>
      </c>
      <c r="E18" s="232" t="s">
        <v>308</v>
      </c>
    </row>
    <row r="19" spans="1:7">
      <c r="G19" s="209"/>
    </row>
  </sheetData>
  <sheetProtection algorithmName="SHA-512" hashValue="7vd/koabUwwyf9TrKfoHyU0GBBjTW2nN3tZIP4nNMIEih2hE7JAOXej6hPl5Y0+PutwGuj0eBwrG3mEK9w5vdQ==" saltValue="xw6+lX22vUnl61byhs36gg==" spinCount="100000" sheet="1" objects="1" scenarios="1" formatCells="0" formatColumns="0" formatRows="0"/>
  <pageMargins left="0.78740157480314965" right="0.39370078740157483" top="0.78740157480314965" bottom="0.78740157480314965" header="0.31496062992125984" footer="0.39370078740157483"/>
  <pageSetup paperSize="9" scale="95" firstPageNumber="0" orientation="portrait" r:id="rId1"/>
  <headerFooter>
    <oddHeader>&amp;C&amp;"-,Bold"&amp;A</oddHeader>
    <oddFooter>&amp;L&amp;"-,Regular"&amp;9Troškovnik - Rekonstrukcija nerazvrstane ceste na k.č. 2144/232 k.o. Crno&amp;R&amp;"-,Regular"&amp;9&amp;P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PRVA STR.</vt:lpstr>
      <vt:lpstr>OPĆE NAPOMENE</vt:lpstr>
      <vt:lpstr>A) PROMETNICA</vt:lpstr>
      <vt:lpstr>B) OBORINSKA ODVODNJA</vt:lpstr>
      <vt:lpstr>C) VODOVOD</vt:lpstr>
      <vt:lpstr>D) JAVNA RASVJETA I DTK MREŽA</vt:lpstr>
      <vt:lpstr>REKAPITULACIJA</vt:lpstr>
      <vt:lpstr>'A) PROMETNICA'!Print_Area</vt:lpstr>
      <vt:lpstr>'B) OBORINSKA ODVODNJA'!Print_Area</vt:lpstr>
      <vt:lpstr>'C) VODOVOD'!Print_Area</vt:lpstr>
      <vt:lpstr>'D) JAVNA RASVJETA I DTK MREŽA'!Print_Area</vt:lpstr>
      <vt:lpstr>'PRVA STR.'!Print_Area</vt:lpstr>
      <vt:lpstr>REKAPITULACIJA!Print_Area</vt:lpstr>
      <vt:lpstr>'A) PROMETNICA'!Print_Titles</vt:lpstr>
      <vt:lpstr>'B) OBORINSKA ODVODNJA'!Print_Titles</vt:lpstr>
      <vt:lpstr>'C) VODOVOD'!Print_Titles</vt:lpstr>
      <vt:lpstr>'D) JAVNA RASVJETA I DTK MREŽA'!Print_Titles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Tea Grašo</cp:lastModifiedBy>
  <cp:lastPrinted>2022-09-07T11:04:51Z</cp:lastPrinted>
  <dcterms:created xsi:type="dcterms:W3CDTF">1997-07-08T12:11:51Z</dcterms:created>
  <dcterms:modified xsi:type="dcterms:W3CDTF">2022-09-22T12:41:30Z</dcterms:modified>
</cp:coreProperties>
</file>